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585" windowHeight="9150" tabRatio="371" activeTab="2"/>
  </bookViews>
  <sheets>
    <sheet name="Қосымша" sheetId="1" r:id="rId1"/>
    <sheet name="Приложение" sheetId="2" r:id="rId2"/>
    <sheet name="Appendix" sheetId="3" r:id="rId3"/>
  </sheets>
  <definedNames>
    <definedName name="_xlnm._FilterDatabase" localSheetId="2" hidden="1">Appendix!$A$5:$Q$5</definedName>
    <definedName name="_xlnm._FilterDatabase" localSheetId="0" hidden="1">Қосымша!$A$5:$N$6</definedName>
    <definedName name="_xlnm._FilterDatabase" localSheetId="1" hidden="1">Приложение!$A$5:$Q$5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2" i="3" l="1"/>
  <c r="K32" i="3" s="1"/>
  <c r="H32" i="3"/>
  <c r="J32" i="3" s="1"/>
  <c r="I31" i="3"/>
  <c r="K31" i="3" s="1"/>
  <c r="H31" i="3"/>
  <c r="J31" i="3" s="1"/>
  <c r="J30" i="3"/>
  <c r="I30" i="3"/>
  <c r="K30" i="3" s="1"/>
  <c r="H30" i="3"/>
  <c r="I29" i="3"/>
  <c r="K29" i="3" s="1"/>
  <c r="H29" i="3"/>
  <c r="J29" i="3" s="1"/>
  <c r="I28" i="3"/>
  <c r="K28" i="3" s="1"/>
  <c r="H28" i="3"/>
  <c r="J28" i="3" s="1"/>
  <c r="J27" i="3"/>
  <c r="I27" i="3"/>
  <c r="K27" i="3" s="1"/>
  <c r="H27" i="3"/>
  <c r="I26" i="3"/>
  <c r="K26" i="3" s="1"/>
  <c r="H26" i="3"/>
  <c r="J26" i="3" s="1"/>
  <c r="I25" i="3"/>
  <c r="K25" i="3" s="1"/>
  <c r="H25" i="3"/>
  <c r="J25" i="3" s="1"/>
  <c r="J24" i="3"/>
  <c r="I24" i="3"/>
  <c r="K24" i="3" s="1"/>
  <c r="H24" i="3"/>
  <c r="I23" i="3"/>
  <c r="K23" i="3" s="1"/>
  <c r="H23" i="3"/>
  <c r="J23" i="3" s="1"/>
  <c r="I22" i="3"/>
  <c r="K22" i="3" s="1"/>
  <c r="H22" i="3"/>
  <c r="J22" i="3" s="1"/>
  <c r="J21" i="3"/>
  <c r="I21" i="3"/>
  <c r="K21" i="3" s="1"/>
  <c r="H21" i="3"/>
  <c r="I20" i="3"/>
  <c r="K20" i="3" s="1"/>
  <c r="H20" i="3"/>
  <c r="J20" i="3" s="1"/>
  <c r="I19" i="3"/>
  <c r="K19" i="3" s="1"/>
  <c r="H19" i="3"/>
  <c r="J19" i="3" s="1"/>
  <c r="J18" i="3"/>
  <c r="I18" i="3"/>
  <c r="K18" i="3" s="1"/>
  <c r="H18" i="3"/>
  <c r="I17" i="3"/>
  <c r="K17" i="3" s="1"/>
  <c r="H17" i="3"/>
  <c r="J17" i="3" s="1"/>
  <c r="I16" i="3"/>
  <c r="K16" i="3" s="1"/>
  <c r="H16" i="3"/>
  <c r="J16" i="3" s="1"/>
  <c r="J15" i="3"/>
  <c r="I15" i="3"/>
  <c r="K15" i="3" s="1"/>
  <c r="H15" i="3"/>
  <c r="I14" i="3"/>
  <c r="K14" i="3" s="1"/>
  <c r="H14" i="3"/>
  <c r="J14" i="3" s="1"/>
  <c r="I13" i="3"/>
  <c r="K13" i="3" s="1"/>
  <c r="H13" i="3"/>
  <c r="J13" i="3" s="1"/>
  <c r="J12" i="3"/>
  <c r="I12" i="3"/>
  <c r="K12" i="3" s="1"/>
  <c r="H12" i="3"/>
  <c r="I11" i="3"/>
  <c r="K11" i="3" s="1"/>
  <c r="H11" i="3"/>
  <c r="J11" i="3" s="1"/>
  <c r="I10" i="3"/>
  <c r="K10" i="3" s="1"/>
  <c r="H10" i="3"/>
  <c r="J10" i="3" s="1"/>
  <c r="J9" i="3"/>
  <c r="I9" i="3"/>
  <c r="K9" i="3" s="1"/>
  <c r="H9" i="3"/>
  <c r="I8" i="3"/>
  <c r="K8" i="3" s="1"/>
  <c r="H8" i="3"/>
  <c r="J8" i="3" s="1"/>
  <c r="I7" i="3"/>
  <c r="K7" i="3" s="1"/>
  <c r="H7" i="3"/>
  <c r="J7" i="3" s="1"/>
  <c r="I6" i="3"/>
  <c r="K6" i="3" s="1"/>
  <c r="H6" i="3"/>
  <c r="J6" i="3" s="1"/>
  <c r="I32" i="1" l="1"/>
  <c r="K32" i="1" s="1"/>
  <c r="H32" i="1"/>
  <c r="J32" i="1" s="1"/>
  <c r="I31" i="1"/>
  <c r="K31" i="1" s="1"/>
  <c r="H31" i="1"/>
  <c r="J31" i="1" s="1"/>
  <c r="I30" i="1"/>
  <c r="K30" i="1" s="1"/>
  <c r="H30" i="1"/>
  <c r="J30" i="1" s="1"/>
  <c r="I29" i="1"/>
  <c r="K29" i="1" s="1"/>
  <c r="H29" i="1"/>
  <c r="J29" i="1" s="1"/>
  <c r="I28" i="1"/>
  <c r="K28" i="1" s="1"/>
  <c r="H28" i="1"/>
  <c r="J28" i="1" s="1"/>
  <c r="I27" i="1"/>
  <c r="K27" i="1" s="1"/>
  <c r="H27" i="1"/>
  <c r="J27" i="1" s="1"/>
  <c r="I26" i="1"/>
  <c r="K26" i="1" s="1"/>
  <c r="H26" i="1"/>
  <c r="J26" i="1" s="1"/>
  <c r="I25" i="1"/>
  <c r="K25" i="1" s="1"/>
  <c r="H25" i="1"/>
  <c r="J25" i="1" s="1"/>
  <c r="I24" i="1"/>
  <c r="K24" i="1" s="1"/>
  <c r="H24" i="1"/>
  <c r="J24" i="1" s="1"/>
  <c r="I23" i="1"/>
  <c r="K23" i="1" s="1"/>
  <c r="H23" i="1"/>
  <c r="J23" i="1" s="1"/>
  <c r="I22" i="1"/>
  <c r="K22" i="1" s="1"/>
  <c r="H22" i="1"/>
  <c r="J22" i="1" s="1"/>
  <c r="I21" i="1"/>
  <c r="K21" i="1" s="1"/>
  <c r="H21" i="1"/>
  <c r="J21" i="1" s="1"/>
  <c r="I20" i="1"/>
  <c r="K20" i="1" s="1"/>
  <c r="H20" i="1"/>
  <c r="J20" i="1" s="1"/>
  <c r="I19" i="1"/>
  <c r="K19" i="1" s="1"/>
  <c r="H19" i="1"/>
  <c r="J19" i="1" s="1"/>
  <c r="I18" i="1"/>
  <c r="K18" i="1" s="1"/>
  <c r="H18" i="1"/>
  <c r="J18" i="1" s="1"/>
  <c r="I17" i="1"/>
  <c r="K17" i="1" s="1"/>
  <c r="H17" i="1"/>
  <c r="J17" i="1" s="1"/>
  <c r="I16" i="1"/>
  <c r="K16" i="1" s="1"/>
  <c r="H16" i="1"/>
  <c r="J16" i="1" s="1"/>
  <c r="I15" i="1"/>
  <c r="K15" i="1" s="1"/>
  <c r="H15" i="1"/>
  <c r="J15" i="1" s="1"/>
  <c r="I14" i="1"/>
  <c r="K14" i="1" s="1"/>
  <c r="H14" i="1"/>
  <c r="J14" i="1" s="1"/>
  <c r="I13" i="1"/>
  <c r="K13" i="1" s="1"/>
  <c r="H13" i="1"/>
  <c r="J13" i="1" s="1"/>
  <c r="I12" i="1"/>
  <c r="K12" i="1" s="1"/>
  <c r="H12" i="1"/>
  <c r="J12" i="1" s="1"/>
  <c r="I11" i="1"/>
  <c r="K11" i="1" s="1"/>
  <c r="H11" i="1"/>
  <c r="J11" i="1" s="1"/>
  <c r="I10" i="1"/>
  <c r="K10" i="1" s="1"/>
  <c r="H10" i="1"/>
  <c r="J10" i="1" s="1"/>
  <c r="I9" i="1"/>
  <c r="K9" i="1" s="1"/>
  <c r="H9" i="1"/>
  <c r="J9" i="1" s="1"/>
  <c r="I8" i="1"/>
  <c r="K8" i="1" s="1"/>
  <c r="H8" i="1"/>
  <c r="J8" i="1" s="1"/>
  <c r="I7" i="1"/>
  <c r="K7" i="1" s="1"/>
  <c r="H7" i="1"/>
  <c r="J7" i="1" s="1"/>
  <c r="I6" i="1"/>
  <c r="K6" i="1" s="1"/>
  <c r="H6" i="1"/>
  <c r="J6" i="1" s="1"/>
  <c r="K7" i="2"/>
  <c r="K8" i="2"/>
  <c r="K9" i="2"/>
  <c r="K10" i="2"/>
  <c r="K11" i="2"/>
  <c r="K12" i="2"/>
  <c r="K13" i="2"/>
  <c r="K14" i="2"/>
  <c r="K15" i="2"/>
  <c r="K16" i="2"/>
  <c r="K17" i="2"/>
  <c r="K18" i="2"/>
  <c r="K19" i="2"/>
  <c r="K20" i="2"/>
  <c r="K21" i="2"/>
  <c r="K22" i="2"/>
  <c r="K23" i="2"/>
  <c r="K24" i="2"/>
  <c r="K25" i="2"/>
  <c r="K26" i="2"/>
  <c r="K27" i="2"/>
  <c r="K28" i="2"/>
  <c r="K29" i="2"/>
  <c r="K30" i="2"/>
  <c r="K31" i="2"/>
  <c r="K32" i="2"/>
  <c r="K6" i="2"/>
  <c r="J7" i="2"/>
  <c r="J8" i="2"/>
  <c r="J9" i="2"/>
  <c r="J10" i="2"/>
  <c r="J11" i="2"/>
  <c r="J12" i="2"/>
  <c r="J13" i="2"/>
  <c r="J14" i="2"/>
  <c r="J15" i="2"/>
  <c r="J16" i="2"/>
  <c r="J17" i="2"/>
  <c r="J18" i="2"/>
  <c r="J19" i="2"/>
  <c r="J20" i="2"/>
  <c r="J21" i="2"/>
  <c r="J22" i="2"/>
  <c r="J23" i="2"/>
  <c r="J24" i="2"/>
  <c r="J25" i="2"/>
  <c r="J26" i="2"/>
  <c r="J27" i="2"/>
  <c r="J28" i="2"/>
  <c r="J29" i="2"/>
  <c r="J30" i="2"/>
  <c r="J31" i="2"/>
  <c r="J32" i="2"/>
  <c r="J6" i="2"/>
  <c r="H7" i="2"/>
  <c r="H8" i="2"/>
  <c r="H9" i="2"/>
  <c r="H10" i="2"/>
  <c r="H11" i="2"/>
  <c r="H12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28" i="2"/>
  <c r="H29" i="2"/>
  <c r="H30" i="2"/>
  <c r="H31" i="2"/>
  <c r="H32" i="2"/>
  <c r="H6" i="2"/>
  <c r="I7" i="2"/>
  <c r="I8" i="2"/>
  <c r="I9" i="2"/>
  <c r="I10" i="2"/>
  <c r="I11" i="2"/>
  <c r="I12" i="2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I6" i="2"/>
</calcChain>
</file>

<file path=xl/sharedStrings.xml><?xml version="1.0" encoding="utf-8"?>
<sst xmlns="http://schemas.openxmlformats.org/spreadsheetml/2006/main" count="381" uniqueCount="200">
  <si>
    <t>СПП 2025</t>
  </si>
  <si>
    <t>2025 БАП</t>
  </si>
  <si>
    <t>Мед. көмек формасы</t>
  </si>
  <si>
    <t>Дәрілік зат формасы</t>
  </si>
  <si>
    <t>Өлшем бірлігі</t>
  </si>
  <si>
    <t>ҚР ДСМ шекті бағасы</t>
  </si>
  <si>
    <t>Сатып алуға арналған Бірлік бағасы (DDP шарттарынан басқа жағдайларда ДЗ жеткізу кезінде), теңге</t>
  </si>
  <si>
    <t>Сатып алуға арналған Бірлік бағасы (DDP шарттарымен ДЗ жеткізу кезінде), теңге</t>
  </si>
  <si>
    <t>Сатып алу бағасы бойынша сома (DDP шарттарынан басқа жағдайларда ДЗ жеткізу кезінде), теңге</t>
  </si>
  <si>
    <t>Сатып алу бағасы бойынша сома (DDP шарттарында ДЗ жеткізген кезде), теңге</t>
  </si>
  <si>
    <t>Сатып алуға арналған саны</t>
  </si>
  <si>
    <t>Жеткізу кестесі</t>
  </si>
  <si>
    <t>Р/с номірі</t>
  </si>
  <si>
    <t>Номер п/п</t>
  </si>
  <si>
    <t>Международное непатентованное наименование</t>
  </si>
  <si>
    <t>Халықаралық патенттелмеген атауы</t>
  </si>
  <si>
    <t>Лекарственная  форма</t>
  </si>
  <si>
    <t>Единица измерения</t>
  </si>
  <si>
    <t>Предельная цена МЗ РК</t>
  </si>
  <si>
    <t>Цена ЕД на закуп (при поставке ЛС на условиях отличных от условий DDP), тенге</t>
  </si>
  <si>
    <t>Цена ЕД на закуп (при поставке ЛС на условиях DDP), тенге</t>
  </si>
  <si>
    <t>Сумма по цене закупа (при поставке ЛС на условиях отличных от условий DDP), тенге</t>
  </si>
  <si>
    <t>Сумма по цене закупа (при поставке ЛС на условиях DDP), тенге</t>
  </si>
  <si>
    <t>Количество к закупу</t>
  </si>
  <si>
    <t>График поставки</t>
  </si>
  <si>
    <t>АЛО; Стационар</t>
  </si>
  <si>
    <t>флакон</t>
  </si>
  <si>
    <t>құты</t>
  </si>
  <si>
    <t>Форма мед. помощи</t>
  </si>
  <si>
    <t>Амиодарон</t>
  </si>
  <si>
    <t>таблетка 200 мг</t>
  </si>
  <si>
    <t>таблетка</t>
  </si>
  <si>
    <t>Стационар</t>
  </si>
  <si>
    <t>Гидрокортизон</t>
  </si>
  <si>
    <t>суспензия (микрокристаллическая) для инъекций 2,5% 5 мл</t>
  </si>
  <si>
    <t>Гидроксихлорохин</t>
  </si>
  <si>
    <t>Глюкагон</t>
  </si>
  <si>
    <t>лиофилизат для приготовления раствора для инъекций в комплекте с растворителем 1 мг</t>
  </si>
  <si>
    <t>Вакцина для профилактики чумы</t>
  </si>
  <si>
    <t>представляет собой высушенную живую культуру вакцинного штамма чумного микроба. Форма выпуска-флакон по 10 доз. К вакцине прилагаются растворитель и скарификаторы согласно количеству доз</t>
  </si>
  <si>
    <t>доза</t>
  </si>
  <si>
    <t>Вальпроевая кислота</t>
  </si>
  <si>
    <t>сироп 150 мл</t>
  </si>
  <si>
    <t>Атосибан</t>
  </si>
  <si>
    <t>раствор для инъекций 7,5 мг/мл 0,9 мл</t>
  </si>
  <si>
    <t>Железа сульфат</t>
  </si>
  <si>
    <t>таблетка 80 мг</t>
  </si>
  <si>
    <t>Карведилол</t>
  </si>
  <si>
    <t>таблетка 6,25 мг</t>
  </si>
  <si>
    <t>Клобазам</t>
  </si>
  <si>
    <t>таблетка 10 мг</t>
  </si>
  <si>
    <t>Иммуноглобулин (для внесосудистого введения) ****</t>
  </si>
  <si>
    <t>раствор для подкожной инъекций 165 мг/мл 20 мл</t>
  </si>
  <si>
    <t>мг</t>
  </si>
  <si>
    <t xml:space="preserve">Лозартан и Гидрохлоротиазид </t>
  </si>
  <si>
    <t>таблетка 100 мг+25 мг</t>
  </si>
  <si>
    <t>Магния сульфат</t>
  </si>
  <si>
    <t>раствор для инъекций 25% 5 мл</t>
  </si>
  <si>
    <t>ампула</t>
  </si>
  <si>
    <t>Макрогол</t>
  </si>
  <si>
    <t>порошок для приготовления раствора для приема внутрь 10 г</t>
  </si>
  <si>
    <t>пакет</t>
  </si>
  <si>
    <t>Нитроглицерин</t>
  </si>
  <si>
    <t>таблетка подъязычная 0,5 мг</t>
  </si>
  <si>
    <t>Метамизол натрия</t>
  </si>
  <si>
    <t>раствор для инъекций 50 % 2 мл</t>
  </si>
  <si>
    <t>Пипекурония бромид</t>
  </si>
  <si>
    <t>порошок лиофилизированный для инъекций 4 мг</t>
  </si>
  <si>
    <t>ампула/флакон</t>
  </si>
  <si>
    <t>Олодатерол и тиотропия бромид</t>
  </si>
  <si>
    <t>раствор для ингаляций в комплекте с ингалятором 2,5 мкг+2,5 мкг/1 ингаляция</t>
  </si>
  <si>
    <t>картридж</t>
  </si>
  <si>
    <t>Прокаин</t>
  </si>
  <si>
    <t>раствор для инъекций 0,5% 5 мл</t>
  </si>
  <si>
    <t>Трамадол</t>
  </si>
  <si>
    <t>капсула</t>
  </si>
  <si>
    <t>Сульпирид</t>
  </si>
  <si>
    <t>таблетка 100 мг</t>
  </si>
  <si>
    <t>Сульфасалазин</t>
  </si>
  <si>
    <t>таблетка 500 мг</t>
  </si>
  <si>
    <t>Тамоксифен</t>
  </si>
  <si>
    <t>таблетка 20 мг</t>
  </si>
  <si>
    <t>Хлорамбуцил</t>
  </si>
  <si>
    <t>таблетка 2 мг</t>
  </si>
  <si>
    <t>Циклоспорин</t>
  </si>
  <si>
    <t>раствор для приема внутрь 100 мг/мл</t>
  </si>
  <si>
    <t>Эргокальциферол</t>
  </si>
  <si>
    <t>Этосуксимид</t>
  </si>
  <si>
    <t>капсула 250 мг</t>
  </si>
  <si>
    <t>15.03.2025-31.03.2025</t>
  </si>
  <si>
    <t>01.04.2025-15.04.2025</t>
  </si>
  <si>
    <t>01.06.2025-15.06.2025</t>
  </si>
  <si>
    <t>01.08.2025-15.08.2025</t>
  </si>
  <si>
    <t>01.10.2025-15.10.2025</t>
  </si>
  <si>
    <t>инъекцияға арналған суспензия (микрокристалды) 2,5% 5 мл</t>
  </si>
  <si>
    <t>жиынтығында еріткіші бар инъекция үшін ерітінді дайындауға арналған лиофилизат 1 мг</t>
  </si>
  <si>
    <t>Обаның алдын алуға арналған вакцина</t>
  </si>
  <si>
    <t>бұл оба микробының вакциналық штаммының кептірілген тірі культурасы. Шығарылу түрі-10 дозадан құты. Вакцинаға дозалар санына сәйкес еріткіш пен скарификаторлар қоса беріледі</t>
  </si>
  <si>
    <t>Вальпрой қышқылы</t>
  </si>
  <si>
    <t>шәрбәт 150 мл</t>
  </si>
  <si>
    <t>инъекцияға арналған ерітінді 7,5 мг/мл 0,9 мл</t>
  </si>
  <si>
    <t>Темір сульфаты</t>
  </si>
  <si>
    <t>Иммуноглобулин (тамырдан тыс енгізуге арналған)****</t>
  </si>
  <si>
    <t>тері астына инъекцияға арналған ерітінді</t>
  </si>
  <si>
    <t>Лозартан және Гидрохлоротиазид</t>
  </si>
  <si>
    <t>Магний сульфаті</t>
  </si>
  <si>
    <t>инъекцияға арналған ерітінді 25% 5 мл</t>
  </si>
  <si>
    <t>ішке қабылдауға ерітінді дайындауға арналған ұнтақ 10 г</t>
  </si>
  <si>
    <t>тіл астына салатын таблетка 0,5 мг</t>
  </si>
  <si>
    <t>инъекцияға арналған ерітінді 50 % 2 мл</t>
  </si>
  <si>
    <t>Пипекурония бромиді</t>
  </si>
  <si>
    <t>инъекцияға арналған лиофилизирленген ұнтақ 4 мг</t>
  </si>
  <si>
    <t>ампула/
құты</t>
  </si>
  <si>
    <t>Олодатерол және тиотропия бромиді</t>
  </si>
  <si>
    <t>ингалятормен жиынтықта ингаляцияға арналған ерітінді 2,5 мкг+2,5 мкг / 1 ингаляция</t>
  </si>
  <si>
    <t>инъекцияға арналған ерітінді 0,5% 5 мл</t>
  </si>
  <si>
    <t>капсула 50 мг</t>
  </si>
  <si>
    <t>раствор масляный для приема внутрь 0,125% 10 мл/ капли</t>
  </si>
  <si>
    <t>ішке қабылдауға арналған ерітінді 100 мг/мл</t>
  </si>
  <si>
    <t>ішке қабылдауға арналған майлы ерітінді 0,125% 10 мл/ тамшы дәрі</t>
  </si>
  <si>
    <t>No.</t>
  </si>
  <si>
    <t>SOP 2025</t>
  </si>
  <si>
    <t>Form of Medical Assistance</t>
  </si>
  <si>
    <t>International Nonproprietary Name</t>
  </si>
  <si>
    <t>Dosage Form</t>
  </si>
  <si>
    <t>Unit of Measurement</t>
  </si>
  <si>
    <t>Maximum Price per Unit of the Ministry of Health of the Republic of Kazakhstan</t>
  </si>
  <si>
    <t>Quantity for Procurement</t>
  </si>
  <si>
    <t>Delivery Schedule</t>
  </si>
  <si>
    <t>Unit Price of the Single Distributor for Procurement (for Medicinal Products under DDP Terms), KZT</t>
  </si>
  <si>
    <t>Unit Price of the Single Distributor for Procurement (for Medicinal Products under Terms Other Than DDP), KZT</t>
  </si>
  <si>
    <t>Total Procurement Amount (for Medicinal Products under DDP Terms), KZT</t>
  </si>
  <si>
    <t>Total Procurement Amount (for Medicinal Products under Terms Other Than DDP), KZT</t>
  </si>
  <si>
    <t>OMPS, Inpatient Facility</t>
  </si>
  <si>
    <t>Inpatient Facility</t>
  </si>
  <si>
    <t>Amiodarone</t>
  </si>
  <si>
    <t>Hydrocortisone</t>
  </si>
  <si>
    <t>Hydroxychloroquine</t>
  </si>
  <si>
    <t>Glucagon</t>
  </si>
  <si>
    <t>tablet</t>
  </si>
  <si>
    <t>tablet 200 mg</t>
  </si>
  <si>
    <t>suspension (microcrystalline) for injection 2.5% 5 ml</t>
  </si>
  <si>
    <t>vial</t>
  </si>
  <si>
    <t>Plague Prevention Vaccine</t>
  </si>
  <si>
    <t>Valproic Acid</t>
  </si>
  <si>
    <t>Atosiban</t>
  </si>
  <si>
    <t>dose</t>
  </si>
  <si>
    <t>lyophilizate for preparation of solution for injection with solvent 1 mg</t>
  </si>
  <si>
    <t>dried live culture of plague vaccine strain. Dosage form - vial for 10 doses. The vaccine includes a solvent and scarifiers according to the number of doses</t>
  </si>
  <si>
    <t>syrup 150 ml</t>
  </si>
  <si>
    <t>solution for injection 7.5 mg/ml 0.9 ml</t>
  </si>
  <si>
    <t>Iron Sulfate</t>
  </si>
  <si>
    <t>tablet 80 mg</t>
  </si>
  <si>
    <t>Carvedilol</t>
  </si>
  <si>
    <t>tablet 6.25 mg</t>
  </si>
  <si>
    <t>Clobazam</t>
  </si>
  <si>
    <t>tablet 10 mg</t>
  </si>
  <si>
    <t>Immunoglobulin (for extravascular administration) ****</t>
  </si>
  <si>
    <t>solution for subcutaneous injection 165 mg/ml 20 ml</t>
  </si>
  <si>
    <t>mg</t>
  </si>
  <si>
    <t>Losartan and Hydrochlorothiazide</t>
  </si>
  <si>
    <t>tablet 100 mg + 25 mg</t>
  </si>
  <si>
    <t>Magnesium Sulfate</t>
  </si>
  <si>
    <t>solution for injection 25% 5 ml</t>
  </si>
  <si>
    <t>ampoule</t>
  </si>
  <si>
    <t>Macrogol</t>
  </si>
  <si>
    <t>sachet</t>
  </si>
  <si>
    <t>Nitroglycerin</t>
  </si>
  <si>
    <t>sublingual tablet 0.5 mg</t>
  </si>
  <si>
    <t>powder for preparation of oral solution 10 g</t>
  </si>
  <si>
    <t>Metamizole Sodium</t>
  </si>
  <si>
    <t>solution for injection 50% 2 ml</t>
  </si>
  <si>
    <t>Pipercuronium Bromide</t>
  </si>
  <si>
    <t>lyophilized powder for injection 4 mg</t>
  </si>
  <si>
    <t>Olodaterol and Tiotropium Bromide</t>
  </si>
  <si>
    <t>solution for inhalation with inhaler 2.5 mcg + 2.5 mcg / 1 inhalation</t>
  </si>
  <si>
    <t>Procaine</t>
  </si>
  <si>
    <t>solution for injection 0.5% 5 ml</t>
  </si>
  <si>
    <t>cartridge</t>
  </si>
  <si>
    <t>ampoule/vial</t>
  </si>
  <si>
    <t>Tramadol</t>
  </si>
  <si>
    <t>capsule 50 mg</t>
  </si>
  <si>
    <t>capsule</t>
  </si>
  <si>
    <t>Sulpiride</t>
  </si>
  <si>
    <t>tablet 100 mg</t>
  </si>
  <si>
    <t>Sulfasalazine</t>
  </si>
  <si>
    <t>tablet 500 mg</t>
  </si>
  <si>
    <t>Tamoxifen</t>
  </si>
  <si>
    <t>tablet 20 mg</t>
  </si>
  <si>
    <t>Chlorambucil</t>
  </si>
  <si>
    <t>tablet 2 mg</t>
  </si>
  <si>
    <t>Cyclosporine</t>
  </si>
  <si>
    <t>oral solution 100 mg/ml</t>
  </si>
  <si>
    <t>Ergocalciferol</t>
  </si>
  <si>
    <t>oil solution for oral administration 0.125% 10 ml/drops</t>
  </si>
  <si>
    <t>Ethosuximide</t>
  </si>
  <si>
    <t>capsule 250 mg</t>
  </si>
  <si>
    <t>«СҚ-Фармация» ЖШС-нің
Басқарма Төрағасының
2025 жылғы 12 наурыздағы
№ 07-02/157   бұйрығына 
1 қосымша</t>
  </si>
  <si>
    <t>Приложение 1
к приказу Председателя Правления 
ТОО «СК-Фармация»
от 12 марта 2025 года 
№ 07-02/157</t>
  </si>
  <si>
    <t>Appendix 1
to the Order of the Chairman of the Board
of “SK-Pharmaceuticals” LLP
No. 07-02/157
dated 12 March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</si>
</sst>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₽_-;\-* #,##0.00\ _₽_-;_-* &quot;-&quot;??\ _₽_-;_-@_-"/>
    <numFmt numFmtId="164" formatCode="#,##0.00\ _₽"/>
    <numFmt numFmtId="165" formatCode="#,##0_ ;\-#,##0\ 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8"/>
      <color theme="1"/>
      <name val="Times New Roman"/>
      <family val="1"/>
      <charset val="204"/>
    </font>
    <font>
      <sz val="18"/>
      <color theme="1"/>
      <name val="Calibri"/>
      <family val="2"/>
      <scheme val="minor"/>
    </font>
    <font>
      <b/>
      <sz val="18"/>
      <name val="Times New Roman"/>
      <family val="1"/>
      <charset val="204"/>
    </font>
    <font>
      <sz val="18"/>
      <color indexed="8"/>
      <name val="Times New Roman"/>
      <family val="1"/>
      <charset val="204"/>
    </font>
    <font>
      <sz val="18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3" fillId="0" borderId="0" applyFont="0" applyFill="0" applyBorder="0" applyAlignment="0" applyProtection="0"/>
    <xf numFmtId="0" fontId="4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41">
    <xf numFmtId="0" fontId="0" fillId="0" borderId="0" xfId="0"/>
    <xf numFmtId="43" fontId="0" fillId="0" borderId="0" xfId="1" applyFont="1" applyAlignment="1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0" fillId="0" borderId="0" xfId="0" applyFill="1"/>
    <xf numFmtId="0" fontId="5" fillId="0" borderId="0" xfId="0" applyFont="1" applyBorder="1" applyAlignment="1">
      <alignment vertical="top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center" wrapText="1"/>
    </xf>
    <xf numFmtId="43" fontId="6" fillId="0" borderId="0" xfId="1" applyFont="1" applyAlignment="1"/>
    <xf numFmtId="0" fontId="6" fillId="0" borderId="0" xfId="0" applyFont="1" applyFill="1"/>
    <xf numFmtId="0" fontId="6" fillId="0" borderId="0" xfId="0" applyFont="1"/>
    <xf numFmtId="0" fontId="5" fillId="0" borderId="0" xfId="0" applyFont="1" applyBorder="1" applyAlignment="1">
      <alignment vertical="center" wrapText="1"/>
    </xf>
    <xf numFmtId="0" fontId="0" fillId="0" borderId="0" xfId="0" applyAlignment="1"/>
    <xf numFmtId="0" fontId="5" fillId="0" borderId="0" xfId="0" applyFont="1" applyBorder="1" applyAlignment="1">
      <alignment horizontal="left" vertical="top" wrapText="1"/>
    </xf>
    <xf numFmtId="0" fontId="0" fillId="0" borderId="0" xfId="0" applyAlignment="1">
      <alignment horizontal="center"/>
    </xf>
    <xf numFmtId="0" fontId="0" fillId="0" borderId="0" xfId="0" applyFill="1" applyAlignment="1"/>
    <xf numFmtId="1" fontId="8" fillId="0" borderId="5" xfId="0" applyNumberFormat="1" applyFont="1" applyFill="1" applyBorder="1" applyAlignment="1">
      <alignment horizontal="center" vertical="center" wrapText="1"/>
    </xf>
    <xf numFmtId="164" fontId="9" fillId="0" borderId="5" xfId="2" applyNumberFormat="1" applyFont="1" applyFill="1" applyBorder="1" applyAlignment="1">
      <alignment horizontal="right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43" fontId="9" fillId="0" borderId="5" xfId="4" applyFont="1" applyBorder="1" applyAlignment="1">
      <alignment vertical="center"/>
    </xf>
    <xf numFmtId="165" fontId="9" fillId="0" borderId="5" xfId="4" applyNumberFormat="1" applyFont="1" applyBorder="1" applyAlignment="1">
      <alignment vertical="center" wrapText="1"/>
    </xf>
    <xf numFmtId="3" fontId="9" fillId="0" borderId="5" xfId="4" applyNumberFormat="1" applyFont="1" applyBorder="1" applyAlignment="1">
      <alignment vertical="center"/>
    </xf>
    <xf numFmtId="49" fontId="9" fillId="0" borderId="5" xfId="4" applyNumberFormat="1" applyFont="1" applyBorder="1" applyAlignment="1">
      <alignment vertical="center" wrapText="1"/>
    </xf>
    <xf numFmtId="0" fontId="10" fillId="0" borderId="0" xfId="0" applyFont="1" applyBorder="1" applyAlignment="1">
      <alignment horizontal="left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43" fontId="7" fillId="2" borderId="1" xfId="1" applyFont="1" applyFill="1" applyBorder="1" applyAlignment="1">
      <alignment horizontal="center" vertical="center" wrapText="1"/>
    </xf>
    <xf numFmtId="43" fontId="7" fillId="2" borderId="3" xfId="1" applyFont="1" applyFill="1" applyBorder="1" applyAlignment="1">
      <alignment horizontal="center" vertical="center" wrapText="1"/>
    </xf>
    <xf numFmtId="4" fontId="7" fillId="2" borderId="1" xfId="2" applyNumberFormat="1" applyFont="1" applyFill="1" applyBorder="1" applyAlignment="1">
      <alignment horizontal="center" vertical="center" wrapText="1"/>
    </xf>
    <xf numFmtId="4" fontId="7" fillId="2" borderId="3" xfId="2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1" fontId="7" fillId="2" borderId="1" xfId="2" applyNumberFormat="1" applyFont="1" applyFill="1" applyBorder="1" applyAlignment="1">
      <alignment horizontal="center" vertical="center" wrapText="1"/>
    </xf>
    <xf numFmtId="1" fontId="7" fillId="2" borderId="3" xfId="2" applyNumberFormat="1" applyFont="1" applyFill="1" applyBorder="1" applyAlignment="1">
      <alignment horizontal="center" vertical="center" wrapText="1"/>
    </xf>
    <xf numFmtId="4" fontId="7" fillId="2" borderId="2" xfId="2" applyNumberFormat="1" applyFont="1" applyFill="1" applyBorder="1" applyAlignment="1">
      <alignment horizontal="center" vertical="center" wrapText="1"/>
    </xf>
    <xf numFmtId="4" fontId="7" fillId="2" borderId="4" xfId="2" applyNumberFormat="1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</cellXfs>
  <cellStyles count="5">
    <cellStyle name="Обычный" xfId="0" builtinId="0"/>
    <cellStyle name="Обычный 2" xfId="2"/>
    <cellStyle name="Финансовый" xfId="1" builtinId="3"/>
    <cellStyle name="Финансовый 2" xfId="4"/>
    <cellStyle name="Финансов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2"/>
  <sheetViews>
    <sheetView zoomScale="50" zoomScaleNormal="50" workbookViewId="0">
      <selection activeCell="O5" sqref="O5"/>
    </sheetView>
  </sheetViews>
  <sheetFormatPr defaultRowHeight="15" x14ac:dyDescent="0.25"/>
  <cols>
    <col min="1" max="1" width="12.140625" customWidth="1"/>
    <col min="2" max="2" width="13.5703125" customWidth="1"/>
    <col min="3" max="3" width="19.5703125" style="12" customWidth="1"/>
    <col min="4" max="4" width="30" style="12" customWidth="1"/>
    <col min="5" max="5" width="49" style="12" customWidth="1"/>
    <col min="6" max="6" width="17.5703125" style="14" customWidth="1"/>
    <col min="7" max="7" width="21.85546875" style="1" customWidth="1"/>
    <col min="8" max="8" width="26.5703125" style="15" customWidth="1"/>
    <col min="9" max="9" width="22.85546875" style="15" customWidth="1"/>
    <col min="10" max="11" width="34" style="12" customWidth="1"/>
    <col min="12" max="12" width="23" customWidth="1"/>
    <col min="13" max="13" width="23.140625" customWidth="1"/>
    <col min="14" max="14" width="21.5703125" customWidth="1"/>
    <col min="15" max="15" width="22.85546875" customWidth="1"/>
    <col min="16" max="17" width="20.85546875" customWidth="1"/>
  </cols>
  <sheetData>
    <row r="1" spans="1:17" x14ac:dyDescent="0.25">
      <c r="C1"/>
      <c r="D1" s="2"/>
      <c r="E1" s="2"/>
      <c r="F1" s="3"/>
      <c r="H1" s="4"/>
      <c r="I1" s="4"/>
      <c r="J1"/>
      <c r="K1"/>
    </row>
    <row r="2" spans="1:17" ht="159.75" customHeight="1" x14ac:dyDescent="0.35">
      <c r="A2" s="25"/>
      <c r="B2" s="25"/>
      <c r="C2" s="25"/>
      <c r="D2" s="25"/>
      <c r="E2" s="6"/>
      <c r="F2" s="7"/>
      <c r="G2" s="8"/>
      <c r="H2" s="9"/>
      <c r="I2" s="9"/>
      <c r="J2" s="10"/>
      <c r="K2" s="10"/>
      <c r="L2" s="10"/>
      <c r="O2" s="25" t="s">
        <v>197</v>
      </c>
      <c r="P2" s="25"/>
      <c r="Q2" s="25"/>
    </row>
    <row r="3" spans="1:17" ht="40.5" customHeight="1" x14ac:dyDescent="0.35">
      <c r="A3" s="13"/>
      <c r="B3" s="13"/>
      <c r="C3" s="13"/>
      <c r="D3" s="5"/>
      <c r="E3" s="6"/>
      <c r="F3" s="7"/>
      <c r="G3" s="8"/>
      <c r="H3" s="9"/>
      <c r="I3" s="9"/>
      <c r="J3" s="10"/>
      <c r="K3" s="10"/>
      <c r="L3" s="10"/>
      <c r="M3" s="11"/>
      <c r="N3" s="5"/>
    </row>
    <row r="4" spans="1:17" ht="38.25" customHeight="1" x14ac:dyDescent="0.25">
      <c r="A4" s="35" t="s">
        <v>12</v>
      </c>
      <c r="B4" s="35" t="s">
        <v>1</v>
      </c>
      <c r="C4" s="35" t="s">
        <v>2</v>
      </c>
      <c r="D4" s="31" t="s">
        <v>15</v>
      </c>
      <c r="E4" s="31" t="s">
        <v>3</v>
      </c>
      <c r="F4" s="37" t="s">
        <v>4</v>
      </c>
      <c r="G4" s="29" t="s">
        <v>5</v>
      </c>
      <c r="H4" s="31" t="s">
        <v>7</v>
      </c>
      <c r="I4" s="31" t="s">
        <v>6</v>
      </c>
      <c r="J4" s="31" t="s">
        <v>9</v>
      </c>
      <c r="K4" s="29" t="s">
        <v>8</v>
      </c>
      <c r="L4" s="33" t="s">
        <v>10</v>
      </c>
      <c r="M4" s="26" t="s">
        <v>11</v>
      </c>
      <c r="N4" s="27"/>
      <c r="O4" s="27"/>
      <c r="P4" s="27"/>
      <c r="Q4" s="28"/>
    </row>
    <row r="5" spans="1:17" ht="181.15" customHeight="1" x14ac:dyDescent="0.25">
      <c r="A5" s="36"/>
      <c r="B5" s="36"/>
      <c r="C5" s="36"/>
      <c r="D5" s="32"/>
      <c r="E5" s="32"/>
      <c r="F5" s="38"/>
      <c r="G5" s="30"/>
      <c r="H5" s="32"/>
      <c r="I5" s="32"/>
      <c r="J5" s="32"/>
      <c r="K5" s="30"/>
      <c r="L5" s="34"/>
      <c r="M5" s="19" t="s">
        <v>89</v>
      </c>
      <c r="N5" s="19" t="s">
        <v>90</v>
      </c>
      <c r="O5" s="19" t="s">
        <v>91</v>
      </c>
      <c r="P5" s="19" t="s">
        <v>92</v>
      </c>
      <c r="Q5" s="19" t="s">
        <v>93</v>
      </c>
    </row>
    <row r="6" spans="1:17" ht="74.45" customHeight="1" x14ac:dyDescent="0.25">
      <c r="A6" s="16">
        <v>1</v>
      </c>
      <c r="B6" s="22">
        <v>250064</v>
      </c>
      <c r="C6" s="24" t="s">
        <v>25</v>
      </c>
      <c r="D6" s="24" t="s">
        <v>29</v>
      </c>
      <c r="E6" s="24" t="s">
        <v>30</v>
      </c>
      <c r="F6" s="24" t="s">
        <v>31</v>
      </c>
      <c r="G6" s="21">
        <v>32.69</v>
      </c>
      <c r="H6" s="17">
        <f>ROUNDDOWN(G6-(G6*0.07),2)</f>
        <v>30.4</v>
      </c>
      <c r="I6" s="17">
        <f t="shared" ref="I6:I32" si="0">ROUNDDOWN(G6-(G6*0.1),2)</f>
        <v>29.42</v>
      </c>
      <c r="J6" s="17">
        <f>H6*L6</f>
        <v>32581899.199999999</v>
      </c>
      <c r="K6" s="17">
        <f>I6*L6</f>
        <v>31531561.66</v>
      </c>
      <c r="L6" s="23">
        <v>1071773</v>
      </c>
      <c r="M6" s="23">
        <v>528990</v>
      </c>
      <c r="N6" s="23">
        <v>143133</v>
      </c>
      <c r="O6" s="23">
        <v>207461</v>
      </c>
      <c r="P6" s="23">
        <v>192189</v>
      </c>
      <c r="Q6" s="23">
        <v>0</v>
      </c>
    </row>
    <row r="7" spans="1:17" ht="69.75" x14ac:dyDescent="0.25">
      <c r="A7" s="16">
        <v>2</v>
      </c>
      <c r="B7" s="22">
        <v>250165</v>
      </c>
      <c r="C7" s="24" t="s">
        <v>32</v>
      </c>
      <c r="D7" s="24" t="s">
        <v>33</v>
      </c>
      <c r="E7" s="24" t="s">
        <v>94</v>
      </c>
      <c r="F7" s="24" t="s">
        <v>27</v>
      </c>
      <c r="G7" s="21">
        <v>985.24</v>
      </c>
      <c r="H7" s="17">
        <f t="shared" ref="H7:H32" si="1">ROUNDDOWN(G7-(G7*0.07),2)</f>
        <v>916.27</v>
      </c>
      <c r="I7" s="17">
        <f t="shared" si="0"/>
        <v>886.71</v>
      </c>
      <c r="J7" s="17">
        <f t="shared" ref="J7:J32" si="2">H7*L7</f>
        <v>21942833.960000001</v>
      </c>
      <c r="K7" s="17">
        <f t="shared" ref="K7:K32" si="3">I7*L7</f>
        <v>21234931.080000002</v>
      </c>
      <c r="L7" s="23">
        <v>23948</v>
      </c>
      <c r="M7" s="23">
        <v>10982</v>
      </c>
      <c r="N7" s="23">
        <v>4270</v>
      </c>
      <c r="O7" s="23">
        <v>4244</v>
      </c>
      <c r="P7" s="23">
        <v>2978</v>
      </c>
      <c r="Q7" s="23">
        <v>1474</v>
      </c>
    </row>
    <row r="8" spans="1:17" ht="46.5" x14ac:dyDescent="0.25">
      <c r="A8" s="16">
        <v>3</v>
      </c>
      <c r="B8" s="22">
        <v>250167</v>
      </c>
      <c r="C8" s="24" t="s">
        <v>25</v>
      </c>
      <c r="D8" s="24" t="s">
        <v>35</v>
      </c>
      <c r="E8" s="24" t="s">
        <v>30</v>
      </c>
      <c r="F8" s="24" t="s">
        <v>31</v>
      </c>
      <c r="G8" s="21">
        <v>82.02</v>
      </c>
      <c r="H8" s="17">
        <f t="shared" si="1"/>
        <v>76.27</v>
      </c>
      <c r="I8" s="17">
        <f t="shared" si="0"/>
        <v>73.81</v>
      </c>
      <c r="J8" s="17">
        <f t="shared" si="2"/>
        <v>54934840.359999999</v>
      </c>
      <c r="K8" s="17">
        <f t="shared" si="3"/>
        <v>53162981.079999998</v>
      </c>
      <c r="L8" s="23">
        <v>720268</v>
      </c>
      <c r="M8" s="23">
        <v>404220</v>
      </c>
      <c r="N8" s="23">
        <v>92759</v>
      </c>
      <c r="O8" s="23">
        <v>116441</v>
      </c>
      <c r="P8" s="23">
        <v>106848</v>
      </c>
      <c r="Q8" s="23">
        <v>0</v>
      </c>
    </row>
    <row r="9" spans="1:17" ht="93" x14ac:dyDescent="0.25">
      <c r="A9" s="16">
        <v>4</v>
      </c>
      <c r="B9" s="22">
        <v>250206</v>
      </c>
      <c r="C9" s="24" t="s">
        <v>25</v>
      </c>
      <c r="D9" s="24" t="s">
        <v>36</v>
      </c>
      <c r="E9" s="24" t="s">
        <v>95</v>
      </c>
      <c r="F9" s="24" t="s">
        <v>27</v>
      </c>
      <c r="G9" s="21">
        <v>6090.31</v>
      </c>
      <c r="H9" s="17">
        <f t="shared" si="1"/>
        <v>5663.98</v>
      </c>
      <c r="I9" s="17">
        <f t="shared" si="0"/>
        <v>5481.27</v>
      </c>
      <c r="J9" s="17">
        <f t="shared" si="2"/>
        <v>53309379.759999998</v>
      </c>
      <c r="K9" s="17">
        <f t="shared" si="3"/>
        <v>51589713.240000002</v>
      </c>
      <c r="L9" s="23">
        <v>9412</v>
      </c>
      <c r="M9" s="23">
        <v>7683</v>
      </c>
      <c r="N9" s="23">
        <v>646</v>
      </c>
      <c r="O9" s="23">
        <v>1083</v>
      </c>
      <c r="P9" s="23">
        <v>0</v>
      </c>
      <c r="Q9" s="23">
        <v>0</v>
      </c>
    </row>
    <row r="10" spans="1:17" ht="186" x14ac:dyDescent="0.25">
      <c r="A10" s="16">
        <v>5</v>
      </c>
      <c r="B10" s="22">
        <v>250225</v>
      </c>
      <c r="C10" s="24" t="s">
        <v>32</v>
      </c>
      <c r="D10" s="24" t="s">
        <v>96</v>
      </c>
      <c r="E10" s="24" t="s">
        <v>97</v>
      </c>
      <c r="F10" s="24" t="s">
        <v>40</v>
      </c>
      <c r="G10" s="21">
        <v>333.35</v>
      </c>
      <c r="H10" s="17">
        <f t="shared" si="1"/>
        <v>310.01</v>
      </c>
      <c r="I10" s="17">
        <f t="shared" si="0"/>
        <v>300.01</v>
      </c>
      <c r="J10" s="17">
        <f t="shared" si="2"/>
        <v>12893315.9</v>
      </c>
      <c r="K10" s="17">
        <f t="shared" si="3"/>
        <v>12477415.9</v>
      </c>
      <c r="L10" s="23">
        <v>41590</v>
      </c>
      <c r="M10" s="23">
        <v>41590</v>
      </c>
      <c r="N10" s="23">
        <v>0</v>
      </c>
      <c r="O10" s="23">
        <v>0</v>
      </c>
      <c r="P10" s="23">
        <v>0</v>
      </c>
      <c r="Q10" s="23">
        <v>0</v>
      </c>
    </row>
    <row r="11" spans="1:17" ht="46.5" x14ac:dyDescent="0.25">
      <c r="A11" s="16">
        <v>6</v>
      </c>
      <c r="B11" s="22">
        <v>250248</v>
      </c>
      <c r="C11" s="24" t="s">
        <v>25</v>
      </c>
      <c r="D11" s="24" t="s">
        <v>98</v>
      </c>
      <c r="E11" s="24" t="s">
        <v>99</v>
      </c>
      <c r="F11" s="24" t="s">
        <v>27</v>
      </c>
      <c r="G11" s="21">
        <v>755.11</v>
      </c>
      <c r="H11" s="17">
        <f t="shared" si="1"/>
        <v>702.25</v>
      </c>
      <c r="I11" s="17">
        <f t="shared" si="0"/>
        <v>679.59</v>
      </c>
      <c r="J11" s="17">
        <f t="shared" si="2"/>
        <v>30321048.25</v>
      </c>
      <c r="K11" s="17">
        <f t="shared" si="3"/>
        <v>29342657.43</v>
      </c>
      <c r="L11" s="23">
        <v>43177</v>
      </c>
      <c r="M11" s="23">
        <v>27101</v>
      </c>
      <c r="N11" s="23">
        <v>4308</v>
      </c>
      <c r="O11" s="23">
        <v>7079</v>
      </c>
      <c r="P11" s="23">
        <v>4689</v>
      </c>
      <c r="Q11" s="23">
        <v>0</v>
      </c>
    </row>
    <row r="12" spans="1:17" ht="46.5" x14ac:dyDescent="0.25">
      <c r="A12" s="16">
        <v>7</v>
      </c>
      <c r="B12" s="22">
        <v>250272</v>
      </c>
      <c r="C12" s="24" t="s">
        <v>32</v>
      </c>
      <c r="D12" s="24" t="s">
        <v>43</v>
      </c>
      <c r="E12" s="24" t="s">
        <v>100</v>
      </c>
      <c r="F12" s="24" t="s">
        <v>27</v>
      </c>
      <c r="G12" s="21">
        <v>12009.59</v>
      </c>
      <c r="H12" s="17">
        <f t="shared" si="1"/>
        <v>11168.91</v>
      </c>
      <c r="I12" s="17">
        <f t="shared" si="0"/>
        <v>10808.63</v>
      </c>
      <c r="J12" s="17">
        <f t="shared" si="2"/>
        <v>714810.24</v>
      </c>
      <c r="K12" s="17">
        <f t="shared" si="3"/>
        <v>691752.32</v>
      </c>
      <c r="L12" s="23">
        <v>64</v>
      </c>
      <c r="M12" s="23">
        <v>64</v>
      </c>
      <c r="N12" s="23">
        <v>0</v>
      </c>
      <c r="O12" s="23">
        <v>0</v>
      </c>
      <c r="P12" s="23">
        <v>0</v>
      </c>
      <c r="Q12" s="23">
        <v>0</v>
      </c>
    </row>
    <row r="13" spans="1:17" ht="46.5" x14ac:dyDescent="0.25">
      <c r="A13" s="16">
        <v>8</v>
      </c>
      <c r="B13" s="22">
        <v>250399</v>
      </c>
      <c r="C13" s="24" t="s">
        <v>25</v>
      </c>
      <c r="D13" s="24" t="s">
        <v>101</v>
      </c>
      <c r="E13" s="24" t="s">
        <v>46</v>
      </c>
      <c r="F13" s="24" t="s">
        <v>31</v>
      </c>
      <c r="G13" s="21">
        <v>69.2</v>
      </c>
      <c r="H13" s="17">
        <f t="shared" si="1"/>
        <v>64.349999999999994</v>
      </c>
      <c r="I13" s="17">
        <f t="shared" si="0"/>
        <v>62.28</v>
      </c>
      <c r="J13" s="17">
        <f t="shared" si="2"/>
        <v>21765743.999999996</v>
      </c>
      <c r="K13" s="17">
        <f t="shared" si="3"/>
        <v>21065587.199999999</v>
      </c>
      <c r="L13" s="23">
        <v>338240</v>
      </c>
      <c r="M13" s="23">
        <v>171800</v>
      </c>
      <c r="N13" s="23">
        <v>42530</v>
      </c>
      <c r="O13" s="23">
        <v>69420</v>
      </c>
      <c r="P13" s="23">
        <v>54490</v>
      </c>
      <c r="Q13" s="23">
        <v>0</v>
      </c>
    </row>
    <row r="14" spans="1:17" ht="46.5" x14ac:dyDescent="0.25">
      <c r="A14" s="16">
        <v>9</v>
      </c>
      <c r="B14" s="22">
        <v>250479</v>
      </c>
      <c r="C14" s="24" t="s">
        <v>25</v>
      </c>
      <c r="D14" s="24" t="s">
        <v>47</v>
      </c>
      <c r="E14" s="24" t="s">
        <v>48</v>
      </c>
      <c r="F14" s="24" t="s">
        <v>31</v>
      </c>
      <c r="G14" s="21">
        <v>11.68</v>
      </c>
      <c r="H14" s="17">
        <f t="shared" si="1"/>
        <v>10.86</v>
      </c>
      <c r="I14" s="17">
        <f t="shared" si="0"/>
        <v>10.51</v>
      </c>
      <c r="J14" s="17">
        <f t="shared" si="2"/>
        <v>13402065.359999999</v>
      </c>
      <c r="K14" s="17">
        <f t="shared" si="3"/>
        <v>12970138.76</v>
      </c>
      <c r="L14" s="23">
        <v>1234076</v>
      </c>
      <c r="M14" s="23">
        <v>749685</v>
      </c>
      <c r="N14" s="23">
        <v>223661</v>
      </c>
      <c r="O14" s="23">
        <v>260730</v>
      </c>
      <c r="P14" s="23">
        <v>0</v>
      </c>
      <c r="Q14" s="23">
        <v>0</v>
      </c>
    </row>
    <row r="15" spans="1:17" ht="46.5" x14ac:dyDescent="0.25">
      <c r="A15" s="16">
        <v>10</v>
      </c>
      <c r="B15" s="22">
        <v>250511</v>
      </c>
      <c r="C15" s="24" t="s">
        <v>25</v>
      </c>
      <c r="D15" s="24" t="s">
        <v>49</v>
      </c>
      <c r="E15" s="24" t="s">
        <v>50</v>
      </c>
      <c r="F15" s="24" t="s">
        <v>31</v>
      </c>
      <c r="G15" s="21">
        <v>49.36</v>
      </c>
      <c r="H15" s="17">
        <f t="shared" si="1"/>
        <v>45.9</v>
      </c>
      <c r="I15" s="17">
        <f t="shared" si="0"/>
        <v>44.42</v>
      </c>
      <c r="J15" s="17">
        <f t="shared" si="2"/>
        <v>2118055.5</v>
      </c>
      <c r="K15" s="17">
        <f t="shared" si="3"/>
        <v>2049760.9000000001</v>
      </c>
      <c r="L15" s="23">
        <v>46145</v>
      </c>
      <c r="M15" s="23">
        <v>35689</v>
      </c>
      <c r="N15" s="23">
        <v>3397</v>
      </c>
      <c r="O15" s="23">
        <v>7059</v>
      </c>
      <c r="P15" s="23">
        <v>0</v>
      </c>
      <c r="Q15" s="23">
        <v>0</v>
      </c>
    </row>
    <row r="16" spans="1:17" ht="93" x14ac:dyDescent="0.25">
      <c r="A16" s="16">
        <v>11</v>
      </c>
      <c r="B16" s="22">
        <v>250598</v>
      </c>
      <c r="C16" s="24" t="s">
        <v>25</v>
      </c>
      <c r="D16" s="24" t="s">
        <v>102</v>
      </c>
      <c r="E16" s="24" t="s">
        <v>103</v>
      </c>
      <c r="F16" s="24" t="s">
        <v>53</v>
      </c>
      <c r="G16" s="21">
        <v>36.200000000000003</v>
      </c>
      <c r="H16" s="17">
        <f t="shared" si="1"/>
        <v>33.659999999999997</v>
      </c>
      <c r="I16" s="17">
        <f t="shared" si="0"/>
        <v>32.58</v>
      </c>
      <c r="J16" s="17">
        <f t="shared" si="2"/>
        <v>527168614.49999994</v>
      </c>
      <c r="K16" s="17">
        <f t="shared" si="3"/>
        <v>510254113.5</v>
      </c>
      <c r="L16" s="23">
        <v>15661575</v>
      </c>
      <c r="M16" s="23">
        <v>12342925</v>
      </c>
      <c r="N16" s="23">
        <v>2401700</v>
      </c>
      <c r="O16" s="23">
        <v>916950</v>
      </c>
      <c r="P16" s="23">
        <v>0</v>
      </c>
      <c r="Q16" s="23">
        <v>0</v>
      </c>
    </row>
    <row r="17" spans="1:17" ht="46.5" x14ac:dyDescent="0.25">
      <c r="A17" s="16">
        <v>12</v>
      </c>
      <c r="B17" s="22">
        <v>250797</v>
      </c>
      <c r="C17" s="24" t="s">
        <v>32</v>
      </c>
      <c r="D17" s="24" t="s">
        <v>104</v>
      </c>
      <c r="E17" s="24" t="s">
        <v>55</v>
      </c>
      <c r="F17" s="24" t="s">
        <v>31</v>
      </c>
      <c r="G17" s="21">
        <v>84.19</v>
      </c>
      <c r="H17" s="17">
        <f t="shared" si="1"/>
        <v>78.290000000000006</v>
      </c>
      <c r="I17" s="17">
        <f t="shared" si="0"/>
        <v>75.77</v>
      </c>
      <c r="J17" s="17">
        <f t="shared" si="2"/>
        <v>1504890.3800000001</v>
      </c>
      <c r="K17" s="17">
        <f t="shared" si="3"/>
        <v>1456450.94</v>
      </c>
      <c r="L17" s="23">
        <v>19222</v>
      </c>
      <c r="M17" s="23">
        <v>8722</v>
      </c>
      <c r="N17" s="23">
        <v>3394</v>
      </c>
      <c r="O17" s="23">
        <v>2878</v>
      </c>
      <c r="P17" s="23">
        <v>2770</v>
      </c>
      <c r="Q17" s="23">
        <v>1458</v>
      </c>
    </row>
    <row r="18" spans="1:17" ht="46.5" x14ac:dyDescent="0.25">
      <c r="A18" s="16">
        <v>13</v>
      </c>
      <c r="B18" s="22">
        <v>250808</v>
      </c>
      <c r="C18" s="24" t="s">
        <v>32</v>
      </c>
      <c r="D18" s="24" t="s">
        <v>105</v>
      </c>
      <c r="E18" s="24" t="s">
        <v>106</v>
      </c>
      <c r="F18" s="24" t="s">
        <v>58</v>
      </c>
      <c r="G18" s="21">
        <v>15.07</v>
      </c>
      <c r="H18" s="17">
        <f t="shared" si="1"/>
        <v>14.01</v>
      </c>
      <c r="I18" s="17">
        <f t="shared" si="0"/>
        <v>13.56</v>
      </c>
      <c r="J18" s="17">
        <f t="shared" si="2"/>
        <v>79425351.900000006</v>
      </c>
      <c r="K18" s="17">
        <f t="shared" si="3"/>
        <v>76874216.400000006</v>
      </c>
      <c r="L18" s="23">
        <v>5669190</v>
      </c>
      <c r="M18" s="23">
        <v>2015122</v>
      </c>
      <c r="N18" s="23">
        <v>991953</v>
      </c>
      <c r="O18" s="23">
        <v>1069603</v>
      </c>
      <c r="P18" s="23">
        <v>963638</v>
      </c>
      <c r="Q18" s="23">
        <v>628874</v>
      </c>
    </row>
    <row r="19" spans="1:17" ht="69.75" x14ac:dyDescent="0.25">
      <c r="A19" s="16">
        <v>14</v>
      </c>
      <c r="B19" s="22">
        <v>250809</v>
      </c>
      <c r="C19" s="24" t="s">
        <v>32</v>
      </c>
      <c r="D19" s="24" t="s">
        <v>59</v>
      </c>
      <c r="E19" s="24" t="s">
        <v>107</v>
      </c>
      <c r="F19" s="24" t="s">
        <v>61</v>
      </c>
      <c r="G19" s="21">
        <v>58.44</v>
      </c>
      <c r="H19" s="17">
        <f t="shared" si="1"/>
        <v>54.34</v>
      </c>
      <c r="I19" s="17">
        <f t="shared" si="0"/>
        <v>52.59</v>
      </c>
      <c r="J19" s="17">
        <f t="shared" si="2"/>
        <v>330387.20000000001</v>
      </c>
      <c r="K19" s="17">
        <f t="shared" si="3"/>
        <v>319747.20000000001</v>
      </c>
      <c r="L19" s="23">
        <v>6080</v>
      </c>
      <c r="M19" s="23">
        <v>3486</v>
      </c>
      <c r="N19" s="23">
        <v>798</v>
      </c>
      <c r="O19" s="23">
        <v>794</v>
      </c>
      <c r="P19" s="23">
        <v>636</v>
      </c>
      <c r="Q19" s="23">
        <v>366</v>
      </c>
    </row>
    <row r="20" spans="1:17" ht="46.5" x14ac:dyDescent="0.25">
      <c r="A20" s="16">
        <v>15</v>
      </c>
      <c r="B20" s="22">
        <v>250942</v>
      </c>
      <c r="C20" s="24" t="s">
        <v>25</v>
      </c>
      <c r="D20" s="24" t="s">
        <v>62</v>
      </c>
      <c r="E20" s="24" t="s">
        <v>108</v>
      </c>
      <c r="F20" s="24" t="s">
        <v>31</v>
      </c>
      <c r="G20" s="21">
        <v>6.65</v>
      </c>
      <c r="H20" s="17">
        <f t="shared" si="1"/>
        <v>6.18</v>
      </c>
      <c r="I20" s="17">
        <f t="shared" si="0"/>
        <v>5.98</v>
      </c>
      <c r="J20" s="17">
        <f t="shared" si="2"/>
        <v>2753400.1199999996</v>
      </c>
      <c r="K20" s="17">
        <f t="shared" si="3"/>
        <v>2664293.3200000003</v>
      </c>
      <c r="L20" s="23">
        <v>445534</v>
      </c>
      <c r="M20" s="23">
        <v>280659</v>
      </c>
      <c r="N20" s="23">
        <v>58447</v>
      </c>
      <c r="O20" s="23">
        <v>64011</v>
      </c>
      <c r="P20" s="23">
        <v>42417</v>
      </c>
      <c r="Q20" s="23">
        <v>0</v>
      </c>
    </row>
    <row r="21" spans="1:17" ht="46.5" x14ac:dyDescent="0.25">
      <c r="A21" s="16">
        <v>16</v>
      </c>
      <c r="B21" s="22">
        <v>251023</v>
      </c>
      <c r="C21" s="24" t="s">
        <v>32</v>
      </c>
      <c r="D21" s="24" t="s">
        <v>64</v>
      </c>
      <c r="E21" s="24" t="s">
        <v>109</v>
      </c>
      <c r="F21" s="24" t="s">
        <v>58</v>
      </c>
      <c r="G21" s="21">
        <v>14.69</v>
      </c>
      <c r="H21" s="17">
        <f t="shared" si="1"/>
        <v>13.66</v>
      </c>
      <c r="I21" s="17">
        <f t="shared" si="0"/>
        <v>13.22</v>
      </c>
      <c r="J21" s="17">
        <f t="shared" si="2"/>
        <v>63291205.840000004</v>
      </c>
      <c r="K21" s="17">
        <f t="shared" si="3"/>
        <v>61252543.280000001</v>
      </c>
      <c r="L21" s="23">
        <v>4633324</v>
      </c>
      <c r="M21" s="23">
        <v>1811142</v>
      </c>
      <c r="N21" s="23">
        <v>828290</v>
      </c>
      <c r="O21" s="23">
        <v>858847</v>
      </c>
      <c r="P21" s="23">
        <v>762980</v>
      </c>
      <c r="Q21" s="23">
        <v>372065</v>
      </c>
    </row>
    <row r="22" spans="1:17" ht="46.5" x14ac:dyDescent="0.25">
      <c r="A22" s="16">
        <v>17</v>
      </c>
      <c r="B22" s="22">
        <v>251083</v>
      </c>
      <c r="C22" s="24" t="s">
        <v>32</v>
      </c>
      <c r="D22" s="24" t="s">
        <v>110</v>
      </c>
      <c r="E22" s="24" t="s">
        <v>111</v>
      </c>
      <c r="F22" s="24" t="s">
        <v>112</v>
      </c>
      <c r="G22" s="21">
        <v>678.29</v>
      </c>
      <c r="H22" s="17">
        <f t="shared" si="1"/>
        <v>630.79999999999995</v>
      </c>
      <c r="I22" s="17">
        <f t="shared" si="0"/>
        <v>610.46</v>
      </c>
      <c r="J22" s="17">
        <f t="shared" si="2"/>
        <v>108084425.99999999</v>
      </c>
      <c r="K22" s="17">
        <f t="shared" si="3"/>
        <v>104599268.7</v>
      </c>
      <c r="L22" s="23">
        <v>171345</v>
      </c>
      <c r="M22" s="23">
        <v>71488</v>
      </c>
      <c r="N22" s="23">
        <v>29222</v>
      </c>
      <c r="O22" s="23">
        <v>28327</v>
      </c>
      <c r="P22" s="23">
        <v>25127</v>
      </c>
      <c r="Q22" s="23">
        <v>17181</v>
      </c>
    </row>
    <row r="23" spans="1:17" ht="69.75" x14ac:dyDescent="0.25">
      <c r="A23" s="16">
        <v>18</v>
      </c>
      <c r="B23" s="22">
        <v>251181</v>
      </c>
      <c r="C23" s="24" t="s">
        <v>32</v>
      </c>
      <c r="D23" s="24" t="s">
        <v>113</v>
      </c>
      <c r="E23" s="24" t="s">
        <v>114</v>
      </c>
      <c r="F23" s="24" t="s">
        <v>71</v>
      </c>
      <c r="G23" s="21">
        <v>14727.9</v>
      </c>
      <c r="H23" s="17">
        <f t="shared" si="1"/>
        <v>13696.94</v>
      </c>
      <c r="I23" s="17">
        <f t="shared" si="0"/>
        <v>13255.11</v>
      </c>
      <c r="J23" s="17">
        <f t="shared" si="2"/>
        <v>11724580.640000001</v>
      </c>
      <c r="K23" s="17">
        <f t="shared" si="3"/>
        <v>11346374.16</v>
      </c>
      <c r="L23" s="23">
        <v>856</v>
      </c>
      <c r="M23" s="23">
        <v>591</v>
      </c>
      <c r="N23" s="23">
        <v>265</v>
      </c>
      <c r="O23" s="23">
        <v>0</v>
      </c>
      <c r="P23" s="23">
        <v>0</v>
      </c>
      <c r="Q23" s="23">
        <v>0</v>
      </c>
    </row>
    <row r="24" spans="1:17" ht="46.5" x14ac:dyDescent="0.25">
      <c r="A24" s="16">
        <v>19</v>
      </c>
      <c r="B24" s="22">
        <v>251303</v>
      </c>
      <c r="C24" s="24" t="s">
        <v>32</v>
      </c>
      <c r="D24" s="24" t="s">
        <v>72</v>
      </c>
      <c r="E24" s="24" t="s">
        <v>115</v>
      </c>
      <c r="F24" s="24" t="s">
        <v>58</v>
      </c>
      <c r="G24" s="21">
        <v>13.7</v>
      </c>
      <c r="H24" s="17">
        <f t="shared" si="1"/>
        <v>12.74</v>
      </c>
      <c r="I24" s="17">
        <f t="shared" si="0"/>
        <v>12.33</v>
      </c>
      <c r="J24" s="17">
        <f t="shared" si="2"/>
        <v>90427500.799999997</v>
      </c>
      <c r="K24" s="17">
        <f t="shared" si="3"/>
        <v>87517353.599999994</v>
      </c>
      <c r="L24" s="23">
        <v>7097920</v>
      </c>
      <c r="M24" s="23">
        <v>2715560</v>
      </c>
      <c r="N24" s="23">
        <v>1245945</v>
      </c>
      <c r="O24" s="23">
        <v>1285225</v>
      </c>
      <c r="P24" s="23">
        <v>1127715</v>
      </c>
      <c r="Q24" s="23">
        <v>723475</v>
      </c>
    </row>
    <row r="25" spans="1:17" ht="46.5" x14ac:dyDescent="0.25">
      <c r="A25" s="16">
        <v>20</v>
      </c>
      <c r="B25" s="22">
        <v>251487</v>
      </c>
      <c r="C25" s="24" t="s">
        <v>25</v>
      </c>
      <c r="D25" s="24" t="s">
        <v>74</v>
      </c>
      <c r="E25" s="24" t="s">
        <v>116</v>
      </c>
      <c r="F25" s="24" t="s">
        <v>75</v>
      </c>
      <c r="G25" s="21">
        <v>23.77</v>
      </c>
      <c r="H25" s="17">
        <f t="shared" si="1"/>
        <v>22.1</v>
      </c>
      <c r="I25" s="17">
        <f t="shared" si="0"/>
        <v>21.39</v>
      </c>
      <c r="J25" s="17">
        <f t="shared" si="2"/>
        <v>7237529</v>
      </c>
      <c r="K25" s="17">
        <f t="shared" si="3"/>
        <v>7005011.1000000006</v>
      </c>
      <c r="L25" s="23">
        <v>327490</v>
      </c>
      <c r="M25" s="23">
        <v>166280</v>
      </c>
      <c r="N25" s="23">
        <v>34530</v>
      </c>
      <c r="O25" s="23">
        <v>65160</v>
      </c>
      <c r="P25" s="23">
        <v>53460</v>
      </c>
      <c r="Q25" s="23">
        <v>8060</v>
      </c>
    </row>
    <row r="26" spans="1:17" ht="23.25" x14ac:dyDescent="0.25">
      <c r="A26" s="16">
        <v>21</v>
      </c>
      <c r="B26" s="22">
        <v>251540</v>
      </c>
      <c r="C26" s="24" t="s">
        <v>32</v>
      </c>
      <c r="D26" s="24" t="s">
        <v>76</v>
      </c>
      <c r="E26" s="24" t="s">
        <v>77</v>
      </c>
      <c r="F26" s="24" t="s">
        <v>31</v>
      </c>
      <c r="G26" s="21">
        <v>55.88</v>
      </c>
      <c r="H26" s="17">
        <f t="shared" si="1"/>
        <v>51.96</v>
      </c>
      <c r="I26" s="17">
        <f t="shared" si="0"/>
        <v>50.29</v>
      </c>
      <c r="J26" s="17">
        <f t="shared" si="2"/>
        <v>2800903.8</v>
      </c>
      <c r="K26" s="17">
        <f t="shared" si="3"/>
        <v>2710882.45</v>
      </c>
      <c r="L26" s="23">
        <v>53905</v>
      </c>
      <c r="M26" s="23">
        <v>19345</v>
      </c>
      <c r="N26" s="23">
        <v>8200</v>
      </c>
      <c r="O26" s="23">
        <v>10440</v>
      </c>
      <c r="P26" s="23">
        <v>9120</v>
      </c>
      <c r="Q26" s="23">
        <v>6800</v>
      </c>
    </row>
    <row r="27" spans="1:17" ht="46.5" x14ac:dyDescent="0.25">
      <c r="A27" s="16">
        <v>22</v>
      </c>
      <c r="B27" s="22">
        <v>251547</v>
      </c>
      <c r="C27" s="24" t="s">
        <v>25</v>
      </c>
      <c r="D27" s="24" t="s">
        <v>78</v>
      </c>
      <c r="E27" s="24" t="s">
        <v>79</v>
      </c>
      <c r="F27" s="24" t="s">
        <v>31</v>
      </c>
      <c r="G27" s="21">
        <v>40.82</v>
      </c>
      <c r="H27" s="17">
        <f t="shared" si="1"/>
        <v>37.96</v>
      </c>
      <c r="I27" s="17">
        <f t="shared" si="0"/>
        <v>36.729999999999997</v>
      </c>
      <c r="J27" s="17">
        <f t="shared" si="2"/>
        <v>41922568.480000004</v>
      </c>
      <c r="K27" s="17">
        <f t="shared" si="3"/>
        <v>40564171.239999995</v>
      </c>
      <c r="L27" s="23">
        <v>1104388</v>
      </c>
      <c r="M27" s="23">
        <v>614229</v>
      </c>
      <c r="N27" s="23">
        <v>141665</v>
      </c>
      <c r="O27" s="23">
        <v>213603</v>
      </c>
      <c r="P27" s="23">
        <v>134891</v>
      </c>
      <c r="Q27" s="23">
        <v>0</v>
      </c>
    </row>
    <row r="28" spans="1:17" ht="46.5" x14ac:dyDescent="0.25">
      <c r="A28" s="16">
        <v>23</v>
      </c>
      <c r="B28" s="22">
        <v>251562</v>
      </c>
      <c r="C28" s="24" t="s">
        <v>25</v>
      </c>
      <c r="D28" s="24" t="s">
        <v>80</v>
      </c>
      <c r="E28" s="24" t="s">
        <v>81</v>
      </c>
      <c r="F28" s="24" t="s">
        <v>31</v>
      </c>
      <c r="G28" s="21">
        <v>28.85</v>
      </c>
      <c r="H28" s="17">
        <f t="shared" si="1"/>
        <v>26.83</v>
      </c>
      <c r="I28" s="17">
        <f t="shared" si="0"/>
        <v>25.96</v>
      </c>
      <c r="J28" s="17">
        <f t="shared" si="2"/>
        <v>12413704.399999999</v>
      </c>
      <c r="K28" s="17">
        <f t="shared" si="3"/>
        <v>12011172.800000001</v>
      </c>
      <c r="L28" s="23">
        <v>462680</v>
      </c>
      <c r="M28" s="23">
        <v>226690</v>
      </c>
      <c r="N28" s="23">
        <v>78000</v>
      </c>
      <c r="O28" s="23">
        <v>84760</v>
      </c>
      <c r="P28" s="23">
        <v>65670</v>
      </c>
      <c r="Q28" s="23">
        <v>7560</v>
      </c>
    </row>
    <row r="29" spans="1:17" ht="46.5" x14ac:dyDescent="0.25">
      <c r="A29" s="16">
        <v>24</v>
      </c>
      <c r="B29" s="22">
        <v>251717</v>
      </c>
      <c r="C29" s="24" t="s">
        <v>25</v>
      </c>
      <c r="D29" s="24" t="s">
        <v>82</v>
      </c>
      <c r="E29" s="24" t="s">
        <v>83</v>
      </c>
      <c r="F29" s="24" t="s">
        <v>31</v>
      </c>
      <c r="G29" s="21">
        <v>460.51</v>
      </c>
      <c r="H29" s="17">
        <f t="shared" si="1"/>
        <v>428.27</v>
      </c>
      <c r="I29" s="17">
        <f t="shared" si="0"/>
        <v>414.45</v>
      </c>
      <c r="J29" s="17">
        <f t="shared" si="2"/>
        <v>674525.25</v>
      </c>
      <c r="K29" s="17">
        <f t="shared" si="3"/>
        <v>652758.75</v>
      </c>
      <c r="L29" s="23">
        <v>1575</v>
      </c>
      <c r="M29" s="23">
        <v>1575</v>
      </c>
      <c r="N29" s="23">
        <v>0</v>
      </c>
      <c r="O29" s="23">
        <v>0</v>
      </c>
      <c r="P29" s="23">
        <v>0</v>
      </c>
      <c r="Q29" s="23">
        <v>0</v>
      </c>
    </row>
    <row r="30" spans="1:17" ht="46.5" x14ac:dyDescent="0.25">
      <c r="A30" s="16">
        <v>25</v>
      </c>
      <c r="B30" s="22">
        <v>251735</v>
      </c>
      <c r="C30" s="24" t="s">
        <v>25</v>
      </c>
      <c r="D30" s="24" t="s">
        <v>84</v>
      </c>
      <c r="E30" s="24" t="s">
        <v>118</v>
      </c>
      <c r="F30" s="24" t="s">
        <v>27</v>
      </c>
      <c r="G30" s="21">
        <v>34828.14</v>
      </c>
      <c r="H30" s="17">
        <f t="shared" si="1"/>
        <v>32390.17</v>
      </c>
      <c r="I30" s="17">
        <f t="shared" si="0"/>
        <v>31345.32</v>
      </c>
      <c r="J30" s="17">
        <f t="shared" si="2"/>
        <v>2170141.3899999997</v>
      </c>
      <c r="K30" s="17">
        <f t="shared" si="3"/>
        <v>2100136.44</v>
      </c>
      <c r="L30" s="23">
        <v>67</v>
      </c>
      <c r="M30" s="23">
        <v>67</v>
      </c>
      <c r="N30" s="23">
        <v>0</v>
      </c>
      <c r="O30" s="23">
        <v>0</v>
      </c>
      <c r="P30" s="23">
        <v>0</v>
      </c>
      <c r="Q30" s="23">
        <v>0</v>
      </c>
    </row>
    <row r="31" spans="1:17" ht="69.75" x14ac:dyDescent="0.25">
      <c r="A31" s="16">
        <v>26</v>
      </c>
      <c r="B31" s="22">
        <v>251866</v>
      </c>
      <c r="C31" s="24" t="s">
        <v>25</v>
      </c>
      <c r="D31" s="24" t="s">
        <v>86</v>
      </c>
      <c r="E31" s="24" t="s">
        <v>119</v>
      </c>
      <c r="F31" s="24" t="s">
        <v>26</v>
      </c>
      <c r="G31" s="21">
        <v>415.34</v>
      </c>
      <c r="H31" s="17">
        <f t="shared" si="1"/>
        <v>386.26</v>
      </c>
      <c r="I31" s="17">
        <f t="shared" si="0"/>
        <v>373.8</v>
      </c>
      <c r="J31" s="17">
        <f t="shared" si="2"/>
        <v>753979.52</v>
      </c>
      <c r="K31" s="17">
        <f t="shared" si="3"/>
        <v>729657.6</v>
      </c>
      <c r="L31" s="23">
        <v>1952</v>
      </c>
      <c r="M31" s="23">
        <v>1952</v>
      </c>
      <c r="N31" s="23">
        <v>0</v>
      </c>
      <c r="O31" s="23">
        <v>0</v>
      </c>
      <c r="P31" s="23">
        <v>0</v>
      </c>
      <c r="Q31" s="23">
        <v>0</v>
      </c>
    </row>
    <row r="32" spans="1:17" ht="46.5" x14ac:dyDescent="0.25">
      <c r="A32" s="16">
        <v>27</v>
      </c>
      <c r="B32" s="22">
        <v>251879</v>
      </c>
      <c r="C32" s="24" t="s">
        <v>25</v>
      </c>
      <c r="D32" s="24" t="s">
        <v>87</v>
      </c>
      <c r="E32" s="24" t="s">
        <v>88</v>
      </c>
      <c r="F32" s="24" t="s">
        <v>75</v>
      </c>
      <c r="G32" s="21">
        <v>116.61</v>
      </c>
      <c r="H32" s="17">
        <f t="shared" si="1"/>
        <v>108.44</v>
      </c>
      <c r="I32" s="17">
        <f t="shared" si="0"/>
        <v>104.94</v>
      </c>
      <c r="J32" s="17">
        <f t="shared" si="2"/>
        <v>5247086.28</v>
      </c>
      <c r="K32" s="17">
        <f t="shared" si="3"/>
        <v>5077731.78</v>
      </c>
      <c r="L32" s="23">
        <v>48387</v>
      </c>
      <c r="M32" s="23">
        <v>32617</v>
      </c>
      <c r="N32" s="23">
        <v>1830</v>
      </c>
      <c r="O32" s="23">
        <v>9990</v>
      </c>
      <c r="P32" s="23">
        <v>3950</v>
      </c>
      <c r="Q32" s="23">
        <v>0</v>
      </c>
    </row>
  </sheetData>
  <autoFilter ref="A5:N6"/>
  <mergeCells count="15">
    <mergeCell ref="A2:D2"/>
    <mergeCell ref="M4:Q4"/>
    <mergeCell ref="G4:G5"/>
    <mergeCell ref="J4:J5"/>
    <mergeCell ref="K4:K5"/>
    <mergeCell ref="L4:L5"/>
    <mergeCell ref="H4:H5"/>
    <mergeCell ref="I4:I5"/>
    <mergeCell ref="A4:A5"/>
    <mergeCell ref="D4:D5"/>
    <mergeCell ref="E4:E5"/>
    <mergeCell ref="F4:F5"/>
    <mergeCell ref="B4:B5"/>
    <mergeCell ref="C4:C5"/>
    <mergeCell ref="O2:Q2"/>
  </mergeCells>
  <pageMargins left="0.25" right="0.25" top="0.75" bottom="0.75" header="0.3" footer="0.3"/>
  <pageSetup paperSize="9" scale="34" fitToHeight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2"/>
  <sheetViews>
    <sheetView view="pageBreakPreview" zoomScale="55" zoomScaleNormal="40" zoomScaleSheetLayoutView="55" workbookViewId="0">
      <selection activeCell="L6" sqref="L6"/>
    </sheetView>
  </sheetViews>
  <sheetFormatPr defaultRowHeight="15" x14ac:dyDescent="0.25"/>
  <cols>
    <col min="1" max="1" width="13.28515625" customWidth="1"/>
    <col min="2" max="2" width="16" customWidth="1"/>
    <col min="3" max="3" width="16.7109375" style="12" customWidth="1"/>
    <col min="4" max="4" width="30.85546875" style="12" customWidth="1"/>
    <col min="5" max="5" width="41.140625" style="12" customWidth="1"/>
    <col min="6" max="6" width="20" style="14" customWidth="1"/>
    <col min="7" max="7" width="23.140625" style="1" customWidth="1"/>
    <col min="8" max="8" width="22.85546875" style="15" customWidth="1"/>
    <col min="9" max="9" width="24" style="15" customWidth="1"/>
    <col min="10" max="11" width="31.140625" style="12" customWidth="1"/>
    <col min="12" max="12" width="22.28515625" customWidth="1"/>
    <col min="13" max="13" width="19.28515625" style="20" customWidth="1"/>
    <col min="14" max="14" width="18" style="20" customWidth="1"/>
    <col min="15" max="17" width="19.28515625" customWidth="1"/>
  </cols>
  <sheetData>
    <row r="1" spans="1:17" x14ac:dyDescent="0.25">
      <c r="C1"/>
      <c r="D1" s="2"/>
      <c r="E1" s="2"/>
      <c r="F1" s="3"/>
      <c r="H1" s="4"/>
      <c r="I1" s="4"/>
      <c r="J1"/>
      <c r="K1"/>
    </row>
    <row r="2" spans="1:17" ht="159.75" customHeight="1" x14ac:dyDescent="0.35">
      <c r="A2" s="25"/>
      <c r="B2" s="25"/>
      <c r="C2" s="25"/>
      <c r="D2" s="25"/>
      <c r="E2" s="6"/>
      <c r="F2" s="7"/>
      <c r="G2" s="8"/>
      <c r="H2" s="9"/>
      <c r="I2" s="9"/>
      <c r="J2" s="10"/>
      <c r="K2" s="10"/>
      <c r="L2" s="10"/>
      <c r="O2" s="40" t="s">
        <v>198</v>
      </c>
      <c r="P2" s="40"/>
      <c r="Q2" s="40"/>
    </row>
    <row r="3" spans="1:17" ht="40.5" customHeight="1" x14ac:dyDescent="0.35">
      <c r="A3" s="13"/>
      <c r="B3" s="13"/>
      <c r="C3" s="13"/>
      <c r="D3" s="5"/>
      <c r="E3" s="6"/>
      <c r="F3" s="7"/>
      <c r="G3" s="8"/>
      <c r="H3" s="9"/>
      <c r="I3" s="9"/>
      <c r="J3" s="10"/>
      <c r="K3" s="10"/>
      <c r="L3" s="10"/>
      <c r="M3" s="11"/>
    </row>
    <row r="4" spans="1:17" ht="38.25" customHeight="1" x14ac:dyDescent="0.25">
      <c r="A4" s="35" t="s">
        <v>13</v>
      </c>
      <c r="B4" s="35" t="s">
        <v>0</v>
      </c>
      <c r="C4" s="35" t="s">
        <v>28</v>
      </c>
      <c r="D4" s="31" t="s">
        <v>14</v>
      </c>
      <c r="E4" s="31" t="s">
        <v>16</v>
      </c>
      <c r="F4" s="37" t="s">
        <v>17</v>
      </c>
      <c r="G4" s="29" t="s">
        <v>18</v>
      </c>
      <c r="H4" s="31" t="s">
        <v>20</v>
      </c>
      <c r="I4" s="31" t="s">
        <v>19</v>
      </c>
      <c r="J4" s="31" t="s">
        <v>22</v>
      </c>
      <c r="K4" s="29" t="s">
        <v>21</v>
      </c>
      <c r="L4" s="33" t="s">
        <v>23</v>
      </c>
      <c r="M4" s="26" t="s">
        <v>24</v>
      </c>
      <c r="N4" s="27"/>
      <c r="O4" s="27"/>
      <c r="P4" s="27"/>
      <c r="Q4" s="27"/>
    </row>
    <row r="5" spans="1:17" ht="162" customHeight="1" x14ac:dyDescent="0.25">
      <c r="A5" s="36"/>
      <c r="B5" s="36"/>
      <c r="C5" s="36"/>
      <c r="D5" s="32"/>
      <c r="E5" s="32"/>
      <c r="F5" s="38"/>
      <c r="G5" s="30"/>
      <c r="H5" s="32"/>
      <c r="I5" s="32"/>
      <c r="J5" s="32"/>
      <c r="K5" s="30"/>
      <c r="L5" s="39"/>
      <c r="M5" s="18" t="s">
        <v>89</v>
      </c>
      <c r="N5" s="19" t="s">
        <v>90</v>
      </c>
      <c r="O5" s="19" t="s">
        <v>91</v>
      </c>
      <c r="P5" s="19" t="s">
        <v>92</v>
      </c>
      <c r="Q5" s="19" t="s">
        <v>93</v>
      </c>
    </row>
    <row r="6" spans="1:17" ht="121.5" customHeight="1" x14ac:dyDescent="0.25">
      <c r="A6" s="16">
        <v>1</v>
      </c>
      <c r="B6" s="22">
        <v>250064</v>
      </c>
      <c r="C6" s="24" t="s">
        <v>25</v>
      </c>
      <c r="D6" s="24" t="s">
        <v>29</v>
      </c>
      <c r="E6" s="24" t="s">
        <v>30</v>
      </c>
      <c r="F6" s="24" t="s">
        <v>31</v>
      </c>
      <c r="G6" s="21">
        <v>32.69</v>
      </c>
      <c r="H6" s="17">
        <f>ROUNDDOWN(G6-(G6*0.07),2)</f>
        <v>30.4</v>
      </c>
      <c r="I6" s="17">
        <f t="shared" ref="I6:I32" si="0">ROUNDDOWN(G6-(G6*0.1),2)</f>
        <v>29.42</v>
      </c>
      <c r="J6" s="17">
        <f>H6*L6</f>
        <v>32581899.199999999</v>
      </c>
      <c r="K6" s="17">
        <f>I6*L6</f>
        <v>31531561.66</v>
      </c>
      <c r="L6" s="23">
        <v>1071773</v>
      </c>
      <c r="M6" s="23">
        <v>528990</v>
      </c>
      <c r="N6" s="23">
        <v>143133</v>
      </c>
      <c r="O6" s="23">
        <v>207461</v>
      </c>
      <c r="P6" s="23">
        <v>192189</v>
      </c>
      <c r="Q6" s="23">
        <v>0</v>
      </c>
    </row>
    <row r="7" spans="1:17" ht="69.75" x14ac:dyDescent="0.25">
      <c r="A7" s="16">
        <v>2</v>
      </c>
      <c r="B7" s="22">
        <v>250165</v>
      </c>
      <c r="C7" s="24" t="s">
        <v>32</v>
      </c>
      <c r="D7" s="24" t="s">
        <v>33</v>
      </c>
      <c r="E7" s="24" t="s">
        <v>34</v>
      </c>
      <c r="F7" s="24" t="s">
        <v>26</v>
      </c>
      <c r="G7" s="21">
        <v>985.24</v>
      </c>
      <c r="H7" s="17">
        <f t="shared" ref="H7:H32" si="1">ROUNDDOWN(G7-(G7*0.07),2)</f>
        <v>916.27</v>
      </c>
      <c r="I7" s="17">
        <f t="shared" si="0"/>
        <v>886.71</v>
      </c>
      <c r="J7" s="17">
        <f t="shared" ref="J7:J32" si="2">H7*L7</f>
        <v>21942833.960000001</v>
      </c>
      <c r="K7" s="17">
        <f t="shared" ref="K7:K32" si="3">I7*L7</f>
        <v>21234931.080000002</v>
      </c>
      <c r="L7" s="23">
        <v>23948</v>
      </c>
      <c r="M7" s="23">
        <v>10982</v>
      </c>
      <c r="N7" s="23">
        <v>4270</v>
      </c>
      <c r="O7" s="23">
        <v>4244</v>
      </c>
      <c r="P7" s="23">
        <v>2978</v>
      </c>
      <c r="Q7" s="23">
        <v>1474</v>
      </c>
    </row>
    <row r="8" spans="1:17" ht="69.75" x14ac:dyDescent="0.25">
      <c r="A8" s="16">
        <v>3</v>
      </c>
      <c r="B8" s="22">
        <v>250167</v>
      </c>
      <c r="C8" s="24" t="s">
        <v>25</v>
      </c>
      <c r="D8" s="24" t="s">
        <v>35</v>
      </c>
      <c r="E8" s="24" t="s">
        <v>30</v>
      </c>
      <c r="F8" s="24" t="s">
        <v>31</v>
      </c>
      <c r="G8" s="21">
        <v>82.02</v>
      </c>
      <c r="H8" s="17">
        <f t="shared" si="1"/>
        <v>76.27</v>
      </c>
      <c r="I8" s="17">
        <f t="shared" si="0"/>
        <v>73.81</v>
      </c>
      <c r="J8" s="17">
        <f t="shared" si="2"/>
        <v>54934840.359999999</v>
      </c>
      <c r="K8" s="17">
        <f t="shared" si="3"/>
        <v>53162981.079999998</v>
      </c>
      <c r="L8" s="23">
        <v>720268</v>
      </c>
      <c r="M8" s="23">
        <v>404220</v>
      </c>
      <c r="N8" s="23">
        <v>92759</v>
      </c>
      <c r="O8" s="23">
        <v>116441</v>
      </c>
      <c r="P8" s="23">
        <v>106848</v>
      </c>
      <c r="Q8" s="23">
        <v>0</v>
      </c>
    </row>
    <row r="9" spans="1:17" ht="116.25" x14ac:dyDescent="0.25">
      <c r="A9" s="16">
        <v>4</v>
      </c>
      <c r="B9" s="22">
        <v>250206</v>
      </c>
      <c r="C9" s="24" t="s">
        <v>25</v>
      </c>
      <c r="D9" s="24" t="s">
        <v>36</v>
      </c>
      <c r="E9" s="24" t="s">
        <v>37</v>
      </c>
      <c r="F9" s="24" t="s">
        <v>26</v>
      </c>
      <c r="G9" s="21">
        <v>6090.31</v>
      </c>
      <c r="H9" s="17">
        <f t="shared" si="1"/>
        <v>5663.98</v>
      </c>
      <c r="I9" s="17">
        <f t="shared" si="0"/>
        <v>5481.27</v>
      </c>
      <c r="J9" s="17">
        <f t="shared" si="2"/>
        <v>53309379.759999998</v>
      </c>
      <c r="K9" s="17">
        <f t="shared" si="3"/>
        <v>51589713.240000002</v>
      </c>
      <c r="L9" s="23">
        <v>9412</v>
      </c>
      <c r="M9" s="23">
        <v>7683</v>
      </c>
      <c r="N9" s="23">
        <v>646</v>
      </c>
      <c r="O9" s="23">
        <v>1083</v>
      </c>
      <c r="P9" s="23">
        <v>0</v>
      </c>
      <c r="Q9" s="23">
        <v>0</v>
      </c>
    </row>
    <row r="10" spans="1:17" ht="255.75" x14ac:dyDescent="0.25">
      <c r="A10" s="16">
        <v>5</v>
      </c>
      <c r="B10" s="22">
        <v>250225</v>
      </c>
      <c r="C10" s="24" t="s">
        <v>32</v>
      </c>
      <c r="D10" s="24" t="s">
        <v>38</v>
      </c>
      <c r="E10" s="24" t="s">
        <v>39</v>
      </c>
      <c r="F10" s="24" t="s">
        <v>40</v>
      </c>
      <c r="G10" s="21">
        <v>333.35</v>
      </c>
      <c r="H10" s="17">
        <f t="shared" si="1"/>
        <v>310.01</v>
      </c>
      <c r="I10" s="17">
        <f t="shared" si="0"/>
        <v>300.01</v>
      </c>
      <c r="J10" s="17">
        <f t="shared" si="2"/>
        <v>12893315.9</v>
      </c>
      <c r="K10" s="17">
        <f t="shared" si="3"/>
        <v>12477415.9</v>
      </c>
      <c r="L10" s="23">
        <v>41590</v>
      </c>
      <c r="M10" s="23">
        <v>41590</v>
      </c>
      <c r="N10" s="23">
        <v>0</v>
      </c>
      <c r="O10" s="23">
        <v>0</v>
      </c>
      <c r="P10" s="23">
        <v>0</v>
      </c>
      <c r="Q10" s="23">
        <v>0</v>
      </c>
    </row>
    <row r="11" spans="1:17" ht="69.75" x14ac:dyDescent="0.25">
      <c r="A11" s="16">
        <v>6</v>
      </c>
      <c r="B11" s="22">
        <v>250248</v>
      </c>
      <c r="C11" s="24" t="s">
        <v>25</v>
      </c>
      <c r="D11" s="24" t="s">
        <v>41</v>
      </c>
      <c r="E11" s="24" t="s">
        <v>42</v>
      </c>
      <c r="F11" s="24" t="s">
        <v>26</v>
      </c>
      <c r="G11" s="21">
        <v>755.11</v>
      </c>
      <c r="H11" s="17">
        <f t="shared" si="1"/>
        <v>702.25</v>
      </c>
      <c r="I11" s="17">
        <f t="shared" si="0"/>
        <v>679.59</v>
      </c>
      <c r="J11" s="17">
        <f t="shared" si="2"/>
        <v>30321048.25</v>
      </c>
      <c r="K11" s="17">
        <f t="shared" si="3"/>
        <v>29342657.43</v>
      </c>
      <c r="L11" s="23">
        <v>43177</v>
      </c>
      <c r="M11" s="23">
        <v>27101</v>
      </c>
      <c r="N11" s="23">
        <v>4308</v>
      </c>
      <c r="O11" s="23">
        <v>7079</v>
      </c>
      <c r="P11" s="23">
        <v>4689</v>
      </c>
      <c r="Q11" s="23">
        <v>0</v>
      </c>
    </row>
    <row r="12" spans="1:17" ht="46.5" x14ac:dyDescent="0.25">
      <c r="A12" s="16">
        <v>7</v>
      </c>
      <c r="B12" s="22">
        <v>250272</v>
      </c>
      <c r="C12" s="24" t="s">
        <v>32</v>
      </c>
      <c r="D12" s="24" t="s">
        <v>43</v>
      </c>
      <c r="E12" s="24" t="s">
        <v>44</v>
      </c>
      <c r="F12" s="24" t="s">
        <v>26</v>
      </c>
      <c r="G12" s="21">
        <v>12009.59</v>
      </c>
      <c r="H12" s="17">
        <f t="shared" si="1"/>
        <v>11168.91</v>
      </c>
      <c r="I12" s="17">
        <f t="shared" si="0"/>
        <v>10808.63</v>
      </c>
      <c r="J12" s="17">
        <f t="shared" si="2"/>
        <v>714810.24</v>
      </c>
      <c r="K12" s="17">
        <f t="shared" si="3"/>
        <v>691752.32</v>
      </c>
      <c r="L12" s="23">
        <v>64</v>
      </c>
      <c r="M12" s="23">
        <v>64</v>
      </c>
      <c r="N12" s="23">
        <v>0</v>
      </c>
      <c r="O12" s="23">
        <v>0</v>
      </c>
      <c r="P12" s="23">
        <v>0</v>
      </c>
      <c r="Q12" s="23">
        <v>0</v>
      </c>
    </row>
    <row r="13" spans="1:17" ht="69.75" x14ac:dyDescent="0.25">
      <c r="A13" s="16">
        <v>8</v>
      </c>
      <c r="B13" s="22">
        <v>250399</v>
      </c>
      <c r="C13" s="24" t="s">
        <v>25</v>
      </c>
      <c r="D13" s="24" t="s">
        <v>45</v>
      </c>
      <c r="E13" s="24" t="s">
        <v>46</v>
      </c>
      <c r="F13" s="24" t="s">
        <v>31</v>
      </c>
      <c r="G13" s="21">
        <v>69.2</v>
      </c>
      <c r="H13" s="17">
        <f t="shared" si="1"/>
        <v>64.349999999999994</v>
      </c>
      <c r="I13" s="17">
        <f t="shared" si="0"/>
        <v>62.28</v>
      </c>
      <c r="J13" s="17">
        <f t="shared" si="2"/>
        <v>21765743.999999996</v>
      </c>
      <c r="K13" s="17">
        <f t="shared" si="3"/>
        <v>21065587.199999999</v>
      </c>
      <c r="L13" s="23">
        <v>338240</v>
      </c>
      <c r="M13" s="23">
        <v>171800</v>
      </c>
      <c r="N13" s="23">
        <v>42530</v>
      </c>
      <c r="O13" s="23">
        <v>69420</v>
      </c>
      <c r="P13" s="23">
        <v>54490</v>
      </c>
      <c r="Q13" s="23">
        <v>0</v>
      </c>
    </row>
    <row r="14" spans="1:17" ht="69.75" x14ac:dyDescent="0.25">
      <c r="A14" s="16">
        <v>9</v>
      </c>
      <c r="B14" s="22">
        <v>250479</v>
      </c>
      <c r="C14" s="24" t="s">
        <v>25</v>
      </c>
      <c r="D14" s="24" t="s">
        <v>47</v>
      </c>
      <c r="E14" s="24" t="s">
        <v>48</v>
      </c>
      <c r="F14" s="24" t="s">
        <v>31</v>
      </c>
      <c r="G14" s="21">
        <v>11.68</v>
      </c>
      <c r="H14" s="17">
        <f t="shared" si="1"/>
        <v>10.86</v>
      </c>
      <c r="I14" s="17">
        <f t="shared" si="0"/>
        <v>10.51</v>
      </c>
      <c r="J14" s="17">
        <f t="shared" si="2"/>
        <v>13402065.359999999</v>
      </c>
      <c r="K14" s="17">
        <f t="shared" si="3"/>
        <v>12970138.76</v>
      </c>
      <c r="L14" s="23">
        <v>1234076</v>
      </c>
      <c r="M14" s="23">
        <v>749685</v>
      </c>
      <c r="N14" s="23">
        <v>223661</v>
      </c>
      <c r="O14" s="23">
        <v>260730</v>
      </c>
      <c r="P14" s="23">
        <v>0</v>
      </c>
      <c r="Q14" s="23">
        <v>0</v>
      </c>
    </row>
    <row r="15" spans="1:17" ht="69.75" x14ac:dyDescent="0.25">
      <c r="A15" s="16">
        <v>10</v>
      </c>
      <c r="B15" s="22">
        <v>250511</v>
      </c>
      <c r="C15" s="24" t="s">
        <v>25</v>
      </c>
      <c r="D15" s="24" t="s">
        <v>49</v>
      </c>
      <c r="E15" s="24" t="s">
        <v>50</v>
      </c>
      <c r="F15" s="24" t="s">
        <v>31</v>
      </c>
      <c r="G15" s="21">
        <v>49.36</v>
      </c>
      <c r="H15" s="17">
        <f t="shared" si="1"/>
        <v>45.9</v>
      </c>
      <c r="I15" s="17">
        <f t="shared" si="0"/>
        <v>44.42</v>
      </c>
      <c r="J15" s="17">
        <f t="shared" si="2"/>
        <v>2118055.5</v>
      </c>
      <c r="K15" s="17">
        <f t="shared" si="3"/>
        <v>2049760.9000000001</v>
      </c>
      <c r="L15" s="23">
        <v>46145</v>
      </c>
      <c r="M15" s="23">
        <v>35689</v>
      </c>
      <c r="N15" s="23">
        <v>3397</v>
      </c>
      <c r="O15" s="23">
        <v>7059</v>
      </c>
      <c r="P15" s="23">
        <v>0</v>
      </c>
      <c r="Q15" s="23">
        <v>0</v>
      </c>
    </row>
    <row r="16" spans="1:17" ht="93" x14ac:dyDescent="0.25">
      <c r="A16" s="16">
        <v>11</v>
      </c>
      <c r="B16" s="22">
        <v>250598</v>
      </c>
      <c r="C16" s="24" t="s">
        <v>25</v>
      </c>
      <c r="D16" s="24" t="s">
        <v>51</v>
      </c>
      <c r="E16" s="24" t="s">
        <v>52</v>
      </c>
      <c r="F16" s="24" t="s">
        <v>53</v>
      </c>
      <c r="G16" s="21">
        <v>36.200000000000003</v>
      </c>
      <c r="H16" s="17">
        <f t="shared" si="1"/>
        <v>33.659999999999997</v>
      </c>
      <c r="I16" s="17">
        <f t="shared" si="0"/>
        <v>32.58</v>
      </c>
      <c r="J16" s="17">
        <f t="shared" si="2"/>
        <v>527168614.49999994</v>
      </c>
      <c r="K16" s="17">
        <f t="shared" si="3"/>
        <v>510254113.5</v>
      </c>
      <c r="L16" s="23">
        <v>15661575</v>
      </c>
      <c r="M16" s="23">
        <v>12342925</v>
      </c>
      <c r="N16" s="23">
        <v>2401700</v>
      </c>
      <c r="O16" s="23">
        <v>916950</v>
      </c>
      <c r="P16" s="23">
        <v>0</v>
      </c>
      <c r="Q16" s="23">
        <v>0</v>
      </c>
    </row>
    <row r="17" spans="1:17" ht="46.5" x14ac:dyDescent="0.25">
      <c r="A17" s="16">
        <v>12</v>
      </c>
      <c r="B17" s="22">
        <v>250797</v>
      </c>
      <c r="C17" s="24" t="s">
        <v>32</v>
      </c>
      <c r="D17" s="24" t="s">
        <v>54</v>
      </c>
      <c r="E17" s="24" t="s">
        <v>55</v>
      </c>
      <c r="F17" s="24" t="s">
        <v>31</v>
      </c>
      <c r="G17" s="21">
        <v>84.19</v>
      </c>
      <c r="H17" s="17">
        <f t="shared" si="1"/>
        <v>78.290000000000006</v>
      </c>
      <c r="I17" s="17">
        <f t="shared" si="0"/>
        <v>75.77</v>
      </c>
      <c r="J17" s="17">
        <f t="shared" si="2"/>
        <v>1504890.3800000001</v>
      </c>
      <c r="K17" s="17">
        <f t="shared" si="3"/>
        <v>1456450.94</v>
      </c>
      <c r="L17" s="23">
        <v>19222</v>
      </c>
      <c r="M17" s="23">
        <v>8722</v>
      </c>
      <c r="N17" s="23">
        <v>3394</v>
      </c>
      <c r="O17" s="23">
        <v>2878</v>
      </c>
      <c r="P17" s="23">
        <v>2770</v>
      </c>
      <c r="Q17" s="23">
        <v>1458</v>
      </c>
    </row>
    <row r="18" spans="1:17" ht="46.5" x14ac:dyDescent="0.25">
      <c r="A18" s="16">
        <v>13</v>
      </c>
      <c r="B18" s="22">
        <v>250808</v>
      </c>
      <c r="C18" s="24" t="s">
        <v>32</v>
      </c>
      <c r="D18" s="24" t="s">
        <v>56</v>
      </c>
      <c r="E18" s="24" t="s">
        <v>57</v>
      </c>
      <c r="F18" s="24" t="s">
        <v>58</v>
      </c>
      <c r="G18" s="21">
        <v>15.07</v>
      </c>
      <c r="H18" s="17">
        <f t="shared" si="1"/>
        <v>14.01</v>
      </c>
      <c r="I18" s="17">
        <f t="shared" si="0"/>
        <v>13.56</v>
      </c>
      <c r="J18" s="17">
        <f t="shared" si="2"/>
        <v>79425351.900000006</v>
      </c>
      <c r="K18" s="17">
        <f t="shared" si="3"/>
        <v>76874216.400000006</v>
      </c>
      <c r="L18" s="23">
        <v>5669190</v>
      </c>
      <c r="M18" s="23">
        <v>2015122</v>
      </c>
      <c r="N18" s="23">
        <v>991953</v>
      </c>
      <c r="O18" s="23">
        <v>1069603</v>
      </c>
      <c r="P18" s="23">
        <v>963638</v>
      </c>
      <c r="Q18" s="23">
        <v>628874</v>
      </c>
    </row>
    <row r="19" spans="1:17" ht="69.75" x14ac:dyDescent="0.25">
      <c r="A19" s="16">
        <v>14</v>
      </c>
      <c r="B19" s="22">
        <v>250809</v>
      </c>
      <c r="C19" s="24" t="s">
        <v>32</v>
      </c>
      <c r="D19" s="24" t="s">
        <v>59</v>
      </c>
      <c r="E19" s="24" t="s">
        <v>60</v>
      </c>
      <c r="F19" s="24" t="s">
        <v>61</v>
      </c>
      <c r="G19" s="21">
        <v>58.44</v>
      </c>
      <c r="H19" s="17">
        <f t="shared" si="1"/>
        <v>54.34</v>
      </c>
      <c r="I19" s="17">
        <f t="shared" si="0"/>
        <v>52.59</v>
      </c>
      <c r="J19" s="17">
        <f t="shared" si="2"/>
        <v>330387.20000000001</v>
      </c>
      <c r="K19" s="17">
        <f t="shared" si="3"/>
        <v>319747.20000000001</v>
      </c>
      <c r="L19" s="23">
        <v>6080</v>
      </c>
      <c r="M19" s="23">
        <v>3486</v>
      </c>
      <c r="N19" s="23">
        <v>798</v>
      </c>
      <c r="O19" s="23">
        <v>794</v>
      </c>
      <c r="P19" s="23">
        <v>636</v>
      </c>
      <c r="Q19" s="23">
        <v>366</v>
      </c>
    </row>
    <row r="20" spans="1:17" ht="69.75" x14ac:dyDescent="0.25">
      <c r="A20" s="16">
        <v>15</v>
      </c>
      <c r="B20" s="22">
        <v>250942</v>
      </c>
      <c r="C20" s="24" t="s">
        <v>25</v>
      </c>
      <c r="D20" s="24" t="s">
        <v>62</v>
      </c>
      <c r="E20" s="24" t="s">
        <v>63</v>
      </c>
      <c r="F20" s="24" t="s">
        <v>31</v>
      </c>
      <c r="G20" s="21">
        <v>6.65</v>
      </c>
      <c r="H20" s="17">
        <f t="shared" si="1"/>
        <v>6.18</v>
      </c>
      <c r="I20" s="17">
        <f t="shared" si="0"/>
        <v>5.98</v>
      </c>
      <c r="J20" s="17">
        <f t="shared" si="2"/>
        <v>2753400.1199999996</v>
      </c>
      <c r="K20" s="17">
        <f t="shared" si="3"/>
        <v>2664293.3200000003</v>
      </c>
      <c r="L20" s="23">
        <v>445534</v>
      </c>
      <c r="M20" s="23">
        <v>280659</v>
      </c>
      <c r="N20" s="23">
        <v>58447</v>
      </c>
      <c r="O20" s="23">
        <v>64011</v>
      </c>
      <c r="P20" s="23">
        <v>42417</v>
      </c>
      <c r="Q20" s="23">
        <v>0</v>
      </c>
    </row>
    <row r="21" spans="1:17" ht="46.5" x14ac:dyDescent="0.25">
      <c r="A21" s="16">
        <v>16</v>
      </c>
      <c r="B21" s="22">
        <v>251023</v>
      </c>
      <c r="C21" s="24" t="s">
        <v>32</v>
      </c>
      <c r="D21" s="24" t="s">
        <v>64</v>
      </c>
      <c r="E21" s="24" t="s">
        <v>65</v>
      </c>
      <c r="F21" s="24" t="s">
        <v>58</v>
      </c>
      <c r="G21" s="21">
        <v>14.69</v>
      </c>
      <c r="H21" s="17">
        <f t="shared" si="1"/>
        <v>13.66</v>
      </c>
      <c r="I21" s="17">
        <f t="shared" si="0"/>
        <v>13.22</v>
      </c>
      <c r="J21" s="17">
        <f t="shared" si="2"/>
        <v>63291205.840000004</v>
      </c>
      <c r="K21" s="17">
        <f t="shared" si="3"/>
        <v>61252543.280000001</v>
      </c>
      <c r="L21" s="23">
        <v>4633324</v>
      </c>
      <c r="M21" s="23">
        <v>1811142</v>
      </c>
      <c r="N21" s="23">
        <v>828290</v>
      </c>
      <c r="O21" s="23">
        <v>858847</v>
      </c>
      <c r="P21" s="23">
        <v>762980</v>
      </c>
      <c r="Q21" s="23">
        <v>372065</v>
      </c>
    </row>
    <row r="22" spans="1:17" ht="69.75" x14ac:dyDescent="0.25">
      <c r="A22" s="16">
        <v>17</v>
      </c>
      <c r="B22" s="22">
        <v>251083</v>
      </c>
      <c r="C22" s="24" t="s">
        <v>32</v>
      </c>
      <c r="D22" s="24" t="s">
        <v>66</v>
      </c>
      <c r="E22" s="24" t="s">
        <v>67</v>
      </c>
      <c r="F22" s="24" t="s">
        <v>68</v>
      </c>
      <c r="G22" s="21">
        <v>678.29</v>
      </c>
      <c r="H22" s="17">
        <f t="shared" si="1"/>
        <v>630.79999999999995</v>
      </c>
      <c r="I22" s="17">
        <f t="shared" si="0"/>
        <v>610.46</v>
      </c>
      <c r="J22" s="17">
        <f t="shared" si="2"/>
        <v>108084425.99999999</v>
      </c>
      <c r="K22" s="17">
        <f t="shared" si="3"/>
        <v>104599268.7</v>
      </c>
      <c r="L22" s="23">
        <v>171345</v>
      </c>
      <c r="M22" s="23">
        <v>71488</v>
      </c>
      <c r="N22" s="23">
        <v>29222</v>
      </c>
      <c r="O22" s="23">
        <v>28327</v>
      </c>
      <c r="P22" s="23">
        <v>25127</v>
      </c>
      <c r="Q22" s="23">
        <v>17181</v>
      </c>
    </row>
    <row r="23" spans="1:17" ht="93" x14ac:dyDescent="0.25">
      <c r="A23" s="16">
        <v>18</v>
      </c>
      <c r="B23" s="22">
        <v>251181</v>
      </c>
      <c r="C23" s="24" t="s">
        <v>32</v>
      </c>
      <c r="D23" s="24" t="s">
        <v>69</v>
      </c>
      <c r="E23" s="24" t="s">
        <v>70</v>
      </c>
      <c r="F23" s="24" t="s">
        <v>71</v>
      </c>
      <c r="G23" s="21">
        <v>14727.9</v>
      </c>
      <c r="H23" s="17">
        <f t="shared" si="1"/>
        <v>13696.94</v>
      </c>
      <c r="I23" s="17">
        <f t="shared" si="0"/>
        <v>13255.11</v>
      </c>
      <c r="J23" s="17">
        <f t="shared" si="2"/>
        <v>11724580.640000001</v>
      </c>
      <c r="K23" s="17">
        <f t="shared" si="3"/>
        <v>11346374.16</v>
      </c>
      <c r="L23" s="23">
        <v>856</v>
      </c>
      <c r="M23" s="23">
        <v>591</v>
      </c>
      <c r="N23" s="23">
        <v>265</v>
      </c>
      <c r="O23" s="23">
        <v>0</v>
      </c>
      <c r="P23" s="23">
        <v>0</v>
      </c>
      <c r="Q23" s="23">
        <v>0</v>
      </c>
    </row>
    <row r="24" spans="1:17" ht="46.5" x14ac:dyDescent="0.25">
      <c r="A24" s="16">
        <v>19</v>
      </c>
      <c r="B24" s="22">
        <v>251303</v>
      </c>
      <c r="C24" s="24" t="s">
        <v>32</v>
      </c>
      <c r="D24" s="24" t="s">
        <v>72</v>
      </c>
      <c r="E24" s="24" t="s">
        <v>73</v>
      </c>
      <c r="F24" s="24" t="s">
        <v>58</v>
      </c>
      <c r="G24" s="21">
        <v>13.7</v>
      </c>
      <c r="H24" s="17">
        <f t="shared" si="1"/>
        <v>12.74</v>
      </c>
      <c r="I24" s="17">
        <f t="shared" si="0"/>
        <v>12.33</v>
      </c>
      <c r="J24" s="17">
        <f t="shared" si="2"/>
        <v>90427500.799999997</v>
      </c>
      <c r="K24" s="17">
        <f t="shared" si="3"/>
        <v>87517353.599999994</v>
      </c>
      <c r="L24" s="23">
        <v>7097920</v>
      </c>
      <c r="M24" s="23">
        <v>2715560</v>
      </c>
      <c r="N24" s="23">
        <v>1245945</v>
      </c>
      <c r="O24" s="23">
        <v>1285225</v>
      </c>
      <c r="P24" s="23">
        <v>1127715</v>
      </c>
      <c r="Q24" s="23">
        <v>723475</v>
      </c>
    </row>
    <row r="25" spans="1:17" ht="69.75" x14ac:dyDescent="0.25">
      <c r="A25" s="16">
        <v>20</v>
      </c>
      <c r="B25" s="22">
        <v>251487</v>
      </c>
      <c r="C25" s="24" t="s">
        <v>25</v>
      </c>
      <c r="D25" s="24" t="s">
        <v>74</v>
      </c>
      <c r="E25" s="24" t="s">
        <v>116</v>
      </c>
      <c r="F25" s="24" t="s">
        <v>75</v>
      </c>
      <c r="G25" s="21">
        <v>23.77</v>
      </c>
      <c r="H25" s="17">
        <f t="shared" si="1"/>
        <v>22.1</v>
      </c>
      <c r="I25" s="17">
        <f t="shared" si="0"/>
        <v>21.39</v>
      </c>
      <c r="J25" s="17">
        <f t="shared" si="2"/>
        <v>7237529</v>
      </c>
      <c r="K25" s="17">
        <f t="shared" si="3"/>
        <v>7005011.1000000006</v>
      </c>
      <c r="L25" s="23">
        <v>327490</v>
      </c>
      <c r="M25" s="23">
        <v>166280</v>
      </c>
      <c r="N25" s="23">
        <v>34530</v>
      </c>
      <c r="O25" s="23">
        <v>65160</v>
      </c>
      <c r="P25" s="23">
        <v>53460</v>
      </c>
      <c r="Q25" s="23">
        <v>8060</v>
      </c>
    </row>
    <row r="26" spans="1:17" ht="46.5" x14ac:dyDescent="0.25">
      <c r="A26" s="16">
        <v>21</v>
      </c>
      <c r="B26" s="22">
        <v>251540</v>
      </c>
      <c r="C26" s="24" t="s">
        <v>32</v>
      </c>
      <c r="D26" s="24" t="s">
        <v>76</v>
      </c>
      <c r="E26" s="24" t="s">
        <v>77</v>
      </c>
      <c r="F26" s="24" t="s">
        <v>31</v>
      </c>
      <c r="G26" s="21">
        <v>55.88</v>
      </c>
      <c r="H26" s="17">
        <f t="shared" si="1"/>
        <v>51.96</v>
      </c>
      <c r="I26" s="17">
        <f t="shared" si="0"/>
        <v>50.29</v>
      </c>
      <c r="J26" s="17">
        <f t="shared" si="2"/>
        <v>2800903.8</v>
      </c>
      <c r="K26" s="17">
        <f t="shared" si="3"/>
        <v>2710882.45</v>
      </c>
      <c r="L26" s="23">
        <v>53905</v>
      </c>
      <c r="M26" s="23">
        <v>19345</v>
      </c>
      <c r="N26" s="23">
        <v>8200</v>
      </c>
      <c r="O26" s="23">
        <v>10440</v>
      </c>
      <c r="P26" s="23">
        <v>9120</v>
      </c>
      <c r="Q26" s="23">
        <v>6800</v>
      </c>
    </row>
    <row r="27" spans="1:17" ht="69.75" x14ac:dyDescent="0.25">
      <c r="A27" s="16">
        <v>22</v>
      </c>
      <c r="B27" s="22">
        <v>251547</v>
      </c>
      <c r="C27" s="24" t="s">
        <v>25</v>
      </c>
      <c r="D27" s="24" t="s">
        <v>78</v>
      </c>
      <c r="E27" s="24" t="s">
        <v>79</v>
      </c>
      <c r="F27" s="24" t="s">
        <v>31</v>
      </c>
      <c r="G27" s="21">
        <v>40.82</v>
      </c>
      <c r="H27" s="17">
        <f t="shared" si="1"/>
        <v>37.96</v>
      </c>
      <c r="I27" s="17">
        <f t="shared" si="0"/>
        <v>36.729999999999997</v>
      </c>
      <c r="J27" s="17">
        <f t="shared" si="2"/>
        <v>41922568.480000004</v>
      </c>
      <c r="K27" s="17">
        <f t="shared" si="3"/>
        <v>40564171.239999995</v>
      </c>
      <c r="L27" s="23">
        <v>1104388</v>
      </c>
      <c r="M27" s="23">
        <v>614229</v>
      </c>
      <c r="N27" s="23">
        <v>141665</v>
      </c>
      <c r="O27" s="23">
        <v>213603</v>
      </c>
      <c r="P27" s="23">
        <v>134891</v>
      </c>
      <c r="Q27" s="23">
        <v>0</v>
      </c>
    </row>
    <row r="28" spans="1:17" ht="69.75" x14ac:dyDescent="0.25">
      <c r="A28" s="16">
        <v>23</v>
      </c>
      <c r="B28" s="22">
        <v>251562</v>
      </c>
      <c r="C28" s="24" t="s">
        <v>25</v>
      </c>
      <c r="D28" s="24" t="s">
        <v>80</v>
      </c>
      <c r="E28" s="24" t="s">
        <v>81</v>
      </c>
      <c r="F28" s="24" t="s">
        <v>31</v>
      </c>
      <c r="G28" s="21">
        <v>28.85</v>
      </c>
      <c r="H28" s="17">
        <f t="shared" si="1"/>
        <v>26.83</v>
      </c>
      <c r="I28" s="17">
        <f t="shared" si="0"/>
        <v>25.96</v>
      </c>
      <c r="J28" s="17">
        <f t="shared" si="2"/>
        <v>12413704.399999999</v>
      </c>
      <c r="K28" s="17">
        <f t="shared" si="3"/>
        <v>12011172.800000001</v>
      </c>
      <c r="L28" s="23">
        <v>462680</v>
      </c>
      <c r="M28" s="23">
        <v>226690</v>
      </c>
      <c r="N28" s="23">
        <v>78000</v>
      </c>
      <c r="O28" s="23">
        <v>84760</v>
      </c>
      <c r="P28" s="23">
        <v>65670</v>
      </c>
      <c r="Q28" s="23">
        <v>7560</v>
      </c>
    </row>
    <row r="29" spans="1:17" ht="69.75" x14ac:dyDescent="0.25">
      <c r="A29" s="16">
        <v>24</v>
      </c>
      <c r="B29" s="22">
        <v>251717</v>
      </c>
      <c r="C29" s="24" t="s">
        <v>25</v>
      </c>
      <c r="D29" s="24" t="s">
        <v>82</v>
      </c>
      <c r="E29" s="24" t="s">
        <v>83</v>
      </c>
      <c r="F29" s="24" t="s">
        <v>31</v>
      </c>
      <c r="G29" s="21">
        <v>460.51</v>
      </c>
      <c r="H29" s="17">
        <f t="shared" si="1"/>
        <v>428.27</v>
      </c>
      <c r="I29" s="17">
        <f t="shared" si="0"/>
        <v>414.45</v>
      </c>
      <c r="J29" s="17">
        <f t="shared" si="2"/>
        <v>674525.25</v>
      </c>
      <c r="K29" s="17">
        <f t="shared" si="3"/>
        <v>652758.75</v>
      </c>
      <c r="L29" s="23">
        <v>1575</v>
      </c>
      <c r="M29" s="23">
        <v>1575</v>
      </c>
      <c r="N29" s="23">
        <v>0</v>
      </c>
      <c r="O29" s="23">
        <v>0</v>
      </c>
      <c r="P29" s="23">
        <v>0</v>
      </c>
      <c r="Q29" s="23">
        <v>0</v>
      </c>
    </row>
    <row r="30" spans="1:17" ht="69.75" x14ac:dyDescent="0.25">
      <c r="A30" s="16">
        <v>25</v>
      </c>
      <c r="B30" s="22">
        <v>251735</v>
      </c>
      <c r="C30" s="24" t="s">
        <v>25</v>
      </c>
      <c r="D30" s="24" t="s">
        <v>84</v>
      </c>
      <c r="E30" s="24" t="s">
        <v>85</v>
      </c>
      <c r="F30" s="24" t="s">
        <v>26</v>
      </c>
      <c r="G30" s="21">
        <v>34828.14</v>
      </c>
      <c r="H30" s="17">
        <f t="shared" si="1"/>
        <v>32390.17</v>
      </c>
      <c r="I30" s="17">
        <f t="shared" si="0"/>
        <v>31345.32</v>
      </c>
      <c r="J30" s="17">
        <f t="shared" si="2"/>
        <v>2170141.3899999997</v>
      </c>
      <c r="K30" s="17">
        <f t="shared" si="3"/>
        <v>2100136.44</v>
      </c>
      <c r="L30" s="23">
        <v>67</v>
      </c>
      <c r="M30" s="23">
        <v>67</v>
      </c>
      <c r="N30" s="23">
        <v>0</v>
      </c>
      <c r="O30" s="23">
        <v>0</v>
      </c>
      <c r="P30" s="23">
        <v>0</v>
      </c>
      <c r="Q30" s="23">
        <v>0</v>
      </c>
    </row>
    <row r="31" spans="1:17" ht="69.75" x14ac:dyDescent="0.25">
      <c r="A31" s="16">
        <v>26</v>
      </c>
      <c r="B31" s="22">
        <v>251866</v>
      </c>
      <c r="C31" s="24" t="s">
        <v>25</v>
      </c>
      <c r="D31" s="24" t="s">
        <v>86</v>
      </c>
      <c r="E31" s="24" t="s">
        <v>117</v>
      </c>
      <c r="F31" s="24" t="s">
        <v>26</v>
      </c>
      <c r="G31" s="21">
        <v>415.34</v>
      </c>
      <c r="H31" s="17">
        <f t="shared" si="1"/>
        <v>386.26</v>
      </c>
      <c r="I31" s="17">
        <f t="shared" si="0"/>
        <v>373.8</v>
      </c>
      <c r="J31" s="17">
        <f t="shared" si="2"/>
        <v>753979.52</v>
      </c>
      <c r="K31" s="17">
        <f t="shared" si="3"/>
        <v>729657.6</v>
      </c>
      <c r="L31" s="23">
        <v>1952</v>
      </c>
      <c r="M31" s="23">
        <v>1952</v>
      </c>
      <c r="N31" s="23">
        <v>0</v>
      </c>
      <c r="O31" s="23">
        <v>0</v>
      </c>
      <c r="P31" s="23">
        <v>0</v>
      </c>
      <c r="Q31" s="23">
        <v>0</v>
      </c>
    </row>
    <row r="32" spans="1:17" ht="69.75" x14ac:dyDescent="0.25">
      <c r="A32" s="16">
        <v>27</v>
      </c>
      <c r="B32" s="22">
        <v>251879</v>
      </c>
      <c r="C32" s="24" t="s">
        <v>25</v>
      </c>
      <c r="D32" s="24" t="s">
        <v>87</v>
      </c>
      <c r="E32" s="24" t="s">
        <v>88</v>
      </c>
      <c r="F32" s="24" t="s">
        <v>75</v>
      </c>
      <c r="G32" s="21">
        <v>116.61</v>
      </c>
      <c r="H32" s="17">
        <f t="shared" si="1"/>
        <v>108.44</v>
      </c>
      <c r="I32" s="17">
        <f t="shared" si="0"/>
        <v>104.94</v>
      </c>
      <c r="J32" s="17">
        <f t="shared" si="2"/>
        <v>5247086.28</v>
      </c>
      <c r="K32" s="17">
        <f t="shared" si="3"/>
        <v>5077731.78</v>
      </c>
      <c r="L32" s="23">
        <v>48387</v>
      </c>
      <c r="M32" s="23">
        <v>32617</v>
      </c>
      <c r="N32" s="23">
        <v>1830</v>
      </c>
      <c r="O32" s="23">
        <v>9990</v>
      </c>
      <c r="P32" s="23">
        <v>3950</v>
      </c>
      <c r="Q32" s="23">
        <v>0</v>
      </c>
    </row>
  </sheetData>
  <autoFilter ref="A5:Q5"/>
  <mergeCells count="15">
    <mergeCell ref="M4:Q4"/>
    <mergeCell ref="A2:D2"/>
    <mergeCell ref="A4:A5"/>
    <mergeCell ref="B4:B5"/>
    <mergeCell ref="C4:C5"/>
    <mergeCell ref="D4:D5"/>
    <mergeCell ref="E4:E5"/>
    <mergeCell ref="F4:F5"/>
    <mergeCell ref="G4:G5"/>
    <mergeCell ref="L4:L5"/>
    <mergeCell ref="I4:I5"/>
    <mergeCell ref="H4:H5"/>
    <mergeCell ref="K4:K5"/>
    <mergeCell ref="J4:J5"/>
    <mergeCell ref="O2:Q2"/>
  </mergeCells>
  <printOptions horizontalCentered="1"/>
  <pageMargins left="0.25" right="0.25" top="0.75" bottom="0.75" header="0.3" footer="0.3"/>
  <pageSetup paperSize="9" scale="37" fitToHeight="0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2"/>
  <sheetViews>
    <sheetView tabSelected="1" view="pageBreakPreview" zoomScale="50" zoomScaleNormal="40" zoomScaleSheetLayoutView="50" workbookViewId="0">
      <selection activeCell="K2" sqref="K2"/>
    </sheetView>
  </sheetViews>
  <sheetFormatPr defaultRowHeight="15" x14ac:dyDescent="0.25"/>
  <cols>
    <col min="1" max="1" width="13.28515625" customWidth="1"/>
    <col min="2" max="2" width="16" customWidth="1"/>
    <col min="3" max="3" width="19" style="12" customWidth="1"/>
    <col min="4" max="4" width="30.85546875" style="12" customWidth="1"/>
    <col min="5" max="5" width="41.140625" style="12" customWidth="1"/>
    <col min="6" max="6" width="23.42578125" style="14" customWidth="1"/>
    <col min="7" max="7" width="23.140625" style="1" customWidth="1"/>
    <col min="8" max="8" width="25.140625" style="15" customWidth="1"/>
    <col min="9" max="9" width="27.7109375" style="15" customWidth="1"/>
    <col min="10" max="11" width="31.140625" style="12" customWidth="1"/>
    <col min="12" max="12" width="22.28515625" customWidth="1"/>
    <col min="13" max="13" width="19.28515625" style="20" customWidth="1"/>
    <col min="14" max="14" width="18" style="20" customWidth="1"/>
    <col min="15" max="17" width="19.28515625" customWidth="1"/>
  </cols>
  <sheetData>
    <row r="1" spans="1:17" x14ac:dyDescent="0.25">
      <c r="C1"/>
      <c r="D1" s="2"/>
      <c r="E1" s="2"/>
      <c r="F1" s="3"/>
      <c r="H1" s="4"/>
      <c r="I1" s="4"/>
      <c r="J1"/>
      <c r="K1"/>
    </row>
    <row r="2" spans="1:17" ht="159.75" customHeight="1" x14ac:dyDescent="0.35">
      <c r="A2" s="25"/>
      <c r="B2" s="25"/>
      <c r="C2" s="25"/>
      <c r="D2" s="25"/>
      <c r="E2" s="6"/>
      <c r="F2" s="7"/>
      <c r="G2" s="8"/>
      <c r="H2" s="9"/>
      <c r="I2" s="9"/>
      <c r="J2" s="10"/>
      <c r="K2" s="10"/>
      <c r="L2" s="10"/>
      <c r="N2" s="40" t="s">
        <v>199</v>
      </c>
      <c r="O2" s="40"/>
      <c r="P2" s="40"/>
      <c r="Q2" s="40"/>
    </row>
    <row r="3" spans="1:17" ht="40.5" customHeight="1" x14ac:dyDescent="0.35">
      <c r="A3" s="13"/>
      <c r="B3" s="13"/>
      <c r="C3" s="13"/>
      <c r="D3" s="5"/>
      <c r="E3" s="6"/>
      <c r="F3" s="7"/>
      <c r="G3" s="8"/>
      <c r="H3" s="9"/>
      <c r="I3" s="9"/>
      <c r="J3" s="10"/>
      <c r="K3" s="10"/>
      <c r="L3" s="10"/>
      <c r="M3" s="11"/>
    </row>
    <row r="4" spans="1:17" ht="38.25" customHeight="1" x14ac:dyDescent="0.25">
      <c r="A4" s="35" t="s">
        <v>120</v>
      </c>
      <c r="B4" s="35" t="s">
        <v>121</v>
      </c>
      <c r="C4" s="35" t="s">
        <v>122</v>
      </c>
      <c r="D4" s="31" t="s">
        <v>123</v>
      </c>
      <c r="E4" s="31" t="s">
        <v>124</v>
      </c>
      <c r="F4" s="37" t="s">
        <v>125</v>
      </c>
      <c r="G4" s="29" t="s">
        <v>126</v>
      </c>
      <c r="H4" s="31" t="s">
        <v>129</v>
      </c>
      <c r="I4" s="31" t="s">
        <v>130</v>
      </c>
      <c r="J4" s="31" t="s">
        <v>131</v>
      </c>
      <c r="K4" s="29" t="s">
        <v>132</v>
      </c>
      <c r="L4" s="33" t="s">
        <v>127</v>
      </c>
      <c r="M4" s="26" t="s">
        <v>128</v>
      </c>
      <c r="N4" s="27"/>
      <c r="O4" s="27"/>
      <c r="P4" s="27"/>
      <c r="Q4" s="27"/>
    </row>
    <row r="5" spans="1:17" ht="162" customHeight="1" x14ac:dyDescent="0.25">
      <c r="A5" s="36"/>
      <c r="B5" s="36"/>
      <c r="C5" s="36"/>
      <c r="D5" s="32"/>
      <c r="E5" s="32"/>
      <c r="F5" s="38"/>
      <c r="G5" s="30"/>
      <c r="H5" s="32"/>
      <c r="I5" s="32"/>
      <c r="J5" s="32"/>
      <c r="K5" s="30"/>
      <c r="L5" s="39"/>
      <c r="M5" s="19" t="s">
        <v>89</v>
      </c>
      <c r="N5" s="19" t="s">
        <v>90</v>
      </c>
      <c r="O5" s="19" t="s">
        <v>91</v>
      </c>
      <c r="P5" s="19" t="s">
        <v>92</v>
      </c>
      <c r="Q5" s="19" t="s">
        <v>93</v>
      </c>
    </row>
    <row r="6" spans="1:17" ht="121.5" customHeight="1" x14ac:dyDescent="0.25">
      <c r="A6" s="16">
        <v>1</v>
      </c>
      <c r="B6" s="22">
        <v>250064</v>
      </c>
      <c r="C6" s="24" t="s">
        <v>133</v>
      </c>
      <c r="D6" s="24" t="s">
        <v>135</v>
      </c>
      <c r="E6" s="24" t="s">
        <v>140</v>
      </c>
      <c r="F6" s="24" t="s">
        <v>139</v>
      </c>
      <c r="G6" s="21">
        <v>32.69</v>
      </c>
      <c r="H6" s="17">
        <f>ROUNDDOWN(G6-(G6*0.07),2)</f>
        <v>30.4</v>
      </c>
      <c r="I6" s="17">
        <f t="shared" ref="I6:I32" si="0">ROUNDDOWN(G6-(G6*0.1),2)</f>
        <v>29.42</v>
      </c>
      <c r="J6" s="17">
        <f>H6*L6</f>
        <v>32581899.199999999</v>
      </c>
      <c r="K6" s="17">
        <f>I6*L6</f>
        <v>31531561.66</v>
      </c>
      <c r="L6" s="23">
        <v>1071773</v>
      </c>
      <c r="M6" s="23">
        <v>528990</v>
      </c>
      <c r="N6" s="23">
        <v>143133</v>
      </c>
      <c r="O6" s="23">
        <v>207461</v>
      </c>
      <c r="P6" s="23">
        <v>192189</v>
      </c>
      <c r="Q6" s="23">
        <v>0</v>
      </c>
    </row>
    <row r="7" spans="1:17" ht="69.75" x14ac:dyDescent="0.25">
      <c r="A7" s="16">
        <v>2</v>
      </c>
      <c r="B7" s="22">
        <v>250165</v>
      </c>
      <c r="C7" s="24" t="s">
        <v>134</v>
      </c>
      <c r="D7" s="24" t="s">
        <v>136</v>
      </c>
      <c r="E7" s="24" t="s">
        <v>141</v>
      </c>
      <c r="F7" s="24" t="s">
        <v>142</v>
      </c>
      <c r="G7" s="21">
        <v>985.24</v>
      </c>
      <c r="H7" s="17">
        <f t="shared" ref="H7:H32" si="1">ROUNDDOWN(G7-(G7*0.07),2)</f>
        <v>916.27</v>
      </c>
      <c r="I7" s="17">
        <f t="shared" si="0"/>
        <v>886.71</v>
      </c>
      <c r="J7" s="17">
        <f t="shared" ref="J7:J32" si="2">H7*L7</f>
        <v>21942833.960000001</v>
      </c>
      <c r="K7" s="17">
        <f t="shared" ref="K7:K32" si="3">I7*L7</f>
        <v>21234931.080000002</v>
      </c>
      <c r="L7" s="23">
        <v>23948</v>
      </c>
      <c r="M7" s="23">
        <v>10982</v>
      </c>
      <c r="N7" s="23">
        <v>4270</v>
      </c>
      <c r="O7" s="23">
        <v>4244</v>
      </c>
      <c r="P7" s="23">
        <v>2978</v>
      </c>
      <c r="Q7" s="23">
        <v>1474</v>
      </c>
    </row>
    <row r="8" spans="1:17" ht="69.75" x14ac:dyDescent="0.25">
      <c r="A8" s="16">
        <v>3</v>
      </c>
      <c r="B8" s="22">
        <v>250167</v>
      </c>
      <c r="C8" s="24" t="s">
        <v>133</v>
      </c>
      <c r="D8" s="24" t="s">
        <v>137</v>
      </c>
      <c r="E8" s="24" t="s">
        <v>140</v>
      </c>
      <c r="F8" s="24" t="s">
        <v>139</v>
      </c>
      <c r="G8" s="21">
        <v>82.02</v>
      </c>
      <c r="H8" s="17">
        <f t="shared" si="1"/>
        <v>76.27</v>
      </c>
      <c r="I8" s="17">
        <f t="shared" si="0"/>
        <v>73.81</v>
      </c>
      <c r="J8" s="17">
        <f t="shared" si="2"/>
        <v>54934840.359999999</v>
      </c>
      <c r="K8" s="17">
        <f t="shared" si="3"/>
        <v>53162981.079999998</v>
      </c>
      <c r="L8" s="23">
        <v>720268</v>
      </c>
      <c r="M8" s="23">
        <v>404220</v>
      </c>
      <c r="N8" s="23">
        <v>92759</v>
      </c>
      <c r="O8" s="23">
        <v>116441</v>
      </c>
      <c r="P8" s="23">
        <v>106848</v>
      </c>
      <c r="Q8" s="23">
        <v>0</v>
      </c>
    </row>
    <row r="9" spans="1:17" ht="69.75" x14ac:dyDescent="0.25">
      <c r="A9" s="16">
        <v>4</v>
      </c>
      <c r="B9" s="22">
        <v>250206</v>
      </c>
      <c r="C9" s="24" t="s">
        <v>133</v>
      </c>
      <c r="D9" s="24" t="s">
        <v>138</v>
      </c>
      <c r="E9" s="24" t="s">
        <v>147</v>
      </c>
      <c r="F9" s="24" t="s">
        <v>142</v>
      </c>
      <c r="G9" s="21">
        <v>6090.31</v>
      </c>
      <c r="H9" s="17">
        <f t="shared" si="1"/>
        <v>5663.98</v>
      </c>
      <c r="I9" s="17">
        <f t="shared" si="0"/>
        <v>5481.27</v>
      </c>
      <c r="J9" s="17">
        <f t="shared" si="2"/>
        <v>53309379.759999998</v>
      </c>
      <c r="K9" s="17">
        <f t="shared" si="3"/>
        <v>51589713.240000002</v>
      </c>
      <c r="L9" s="23">
        <v>9412</v>
      </c>
      <c r="M9" s="23">
        <v>7683</v>
      </c>
      <c r="N9" s="23">
        <v>646</v>
      </c>
      <c r="O9" s="23">
        <v>1083</v>
      </c>
      <c r="P9" s="23">
        <v>0</v>
      </c>
      <c r="Q9" s="23">
        <v>0</v>
      </c>
    </row>
    <row r="10" spans="1:17" ht="162.75" x14ac:dyDescent="0.25">
      <c r="A10" s="16">
        <v>5</v>
      </c>
      <c r="B10" s="22">
        <v>250225</v>
      </c>
      <c r="C10" s="24" t="s">
        <v>134</v>
      </c>
      <c r="D10" s="24" t="s">
        <v>143</v>
      </c>
      <c r="E10" s="24" t="s">
        <v>148</v>
      </c>
      <c r="F10" s="24" t="s">
        <v>146</v>
      </c>
      <c r="G10" s="21">
        <v>333.35</v>
      </c>
      <c r="H10" s="17">
        <f t="shared" si="1"/>
        <v>310.01</v>
      </c>
      <c r="I10" s="17">
        <f t="shared" si="0"/>
        <v>300.01</v>
      </c>
      <c r="J10" s="17">
        <f t="shared" si="2"/>
        <v>12893315.9</v>
      </c>
      <c r="K10" s="17">
        <f t="shared" si="3"/>
        <v>12477415.9</v>
      </c>
      <c r="L10" s="23">
        <v>41590</v>
      </c>
      <c r="M10" s="23">
        <v>41590</v>
      </c>
      <c r="N10" s="23">
        <v>0</v>
      </c>
      <c r="O10" s="23">
        <v>0</v>
      </c>
      <c r="P10" s="23">
        <v>0</v>
      </c>
      <c r="Q10" s="23">
        <v>0</v>
      </c>
    </row>
    <row r="11" spans="1:17" ht="69.75" x14ac:dyDescent="0.25">
      <c r="A11" s="16">
        <v>6</v>
      </c>
      <c r="B11" s="22">
        <v>250248</v>
      </c>
      <c r="C11" s="24" t="s">
        <v>133</v>
      </c>
      <c r="D11" s="24" t="s">
        <v>144</v>
      </c>
      <c r="E11" s="24" t="s">
        <v>149</v>
      </c>
      <c r="F11" s="24" t="s">
        <v>142</v>
      </c>
      <c r="G11" s="21">
        <v>755.11</v>
      </c>
      <c r="H11" s="17">
        <f t="shared" si="1"/>
        <v>702.25</v>
      </c>
      <c r="I11" s="17">
        <f t="shared" si="0"/>
        <v>679.59</v>
      </c>
      <c r="J11" s="17">
        <f t="shared" si="2"/>
        <v>30321048.25</v>
      </c>
      <c r="K11" s="17">
        <f t="shared" si="3"/>
        <v>29342657.43</v>
      </c>
      <c r="L11" s="23">
        <v>43177</v>
      </c>
      <c r="M11" s="23">
        <v>27101</v>
      </c>
      <c r="N11" s="23">
        <v>4308</v>
      </c>
      <c r="O11" s="23">
        <v>7079</v>
      </c>
      <c r="P11" s="23">
        <v>4689</v>
      </c>
      <c r="Q11" s="23">
        <v>0</v>
      </c>
    </row>
    <row r="12" spans="1:17" ht="46.5" x14ac:dyDescent="0.25">
      <c r="A12" s="16">
        <v>7</v>
      </c>
      <c r="B12" s="22">
        <v>250272</v>
      </c>
      <c r="C12" s="24" t="s">
        <v>134</v>
      </c>
      <c r="D12" s="24" t="s">
        <v>145</v>
      </c>
      <c r="E12" s="24" t="s">
        <v>150</v>
      </c>
      <c r="F12" s="24" t="s">
        <v>142</v>
      </c>
      <c r="G12" s="21">
        <v>12009.59</v>
      </c>
      <c r="H12" s="17">
        <f t="shared" si="1"/>
        <v>11168.91</v>
      </c>
      <c r="I12" s="17">
        <f t="shared" si="0"/>
        <v>10808.63</v>
      </c>
      <c r="J12" s="17">
        <f t="shared" si="2"/>
        <v>714810.24</v>
      </c>
      <c r="K12" s="17">
        <f t="shared" si="3"/>
        <v>691752.32</v>
      </c>
      <c r="L12" s="23">
        <v>64</v>
      </c>
      <c r="M12" s="23">
        <v>64</v>
      </c>
      <c r="N12" s="23">
        <v>0</v>
      </c>
      <c r="O12" s="23">
        <v>0</v>
      </c>
      <c r="P12" s="23">
        <v>0</v>
      </c>
      <c r="Q12" s="23">
        <v>0</v>
      </c>
    </row>
    <row r="13" spans="1:17" ht="69.75" x14ac:dyDescent="0.25">
      <c r="A13" s="16">
        <v>8</v>
      </c>
      <c r="B13" s="22">
        <v>250399</v>
      </c>
      <c r="C13" s="24" t="s">
        <v>133</v>
      </c>
      <c r="D13" s="24" t="s">
        <v>151</v>
      </c>
      <c r="E13" s="24" t="s">
        <v>152</v>
      </c>
      <c r="F13" s="24" t="s">
        <v>139</v>
      </c>
      <c r="G13" s="21">
        <v>69.2</v>
      </c>
      <c r="H13" s="17">
        <f t="shared" si="1"/>
        <v>64.349999999999994</v>
      </c>
      <c r="I13" s="17">
        <f t="shared" si="0"/>
        <v>62.28</v>
      </c>
      <c r="J13" s="17">
        <f t="shared" si="2"/>
        <v>21765743.999999996</v>
      </c>
      <c r="K13" s="17">
        <f t="shared" si="3"/>
        <v>21065587.199999999</v>
      </c>
      <c r="L13" s="23">
        <v>338240</v>
      </c>
      <c r="M13" s="23">
        <v>171800</v>
      </c>
      <c r="N13" s="23">
        <v>42530</v>
      </c>
      <c r="O13" s="23">
        <v>69420</v>
      </c>
      <c r="P13" s="23">
        <v>54490</v>
      </c>
      <c r="Q13" s="23">
        <v>0</v>
      </c>
    </row>
    <row r="14" spans="1:17" ht="69.75" x14ac:dyDescent="0.25">
      <c r="A14" s="16">
        <v>9</v>
      </c>
      <c r="B14" s="22">
        <v>250479</v>
      </c>
      <c r="C14" s="24" t="s">
        <v>133</v>
      </c>
      <c r="D14" s="24" t="s">
        <v>153</v>
      </c>
      <c r="E14" s="24" t="s">
        <v>154</v>
      </c>
      <c r="F14" s="24" t="s">
        <v>139</v>
      </c>
      <c r="G14" s="21">
        <v>11.68</v>
      </c>
      <c r="H14" s="17">
        <f t="shared" si="1"/>
        <v>10.86</v>
      </c>
      <c r="I14" s="17">
        <f t="shared" si="0"/>
        <v>10.51</v>
      </c>
      <c r="J14" s="17">
        <f t="shared" si="2"/>
        <v>13402065.359999999</v>
      </c>
      <c r="K14" s="17">
        <f t="shared" si="3"/>
        <v>12970138.76</v>
      </c>
      <c r="L14" s="23">
        <v>1234076</v>
      </c>
      <c r="M14" s="23">
        <v>749685</v>
      </c>
      <c r="N14" s="23">
        <v>223661</v>
      </c>
      <c r="O14" s="23">
        <v>260730</v>
      </c>
      <c r="P14" s="23">
        <v>0</v>
      </c>
      <c r="Q14" s="23">
        <v>0</v>
      </c>
    </row>
    <row r="15" spans="1:17" ht="69.75" x14ac:dyDescent="0.25">
      <c r="A15" s="16">
        <v>10</v>
      </c>
      <c r="B15" s="22">
        <v>250511</v>
      </c>
      <c r="C15" s="24" t="s">
        <v>133</v>
      </c>
      <c r="D15" s="24" t="s">
        <v>155</v>
      </c>
      <c r="E15" s="24" t="s">
        <v>156</v>
      </c>
      <c r="F15" s="24" t="s">
        <v>139</v>
      </c>
      <c r="G15" s="21">
        <v>49.36</v>
      </c>
      <c r="H15" s="17">
        <f t="shared" si="1"/>
        <v>45.9</v>
      </c>
      <c r="I15" s="17">
        <f t="shared" si="0"/>
        <v>44.42</v>
      </c>
      <c r="J15" s="17">
        <f t="shared" si="2"/>
        <v>2118055.5</v>
      </c>
      <c r="K15" s="17">
        <f t="shared" si="3"/>
        <v>2049760.9000000001</v>
      </c>
      <c r="L15" s="23">
        <v>46145</v>
      </c>
      <c r="M15" s="23">
        <v>35689</v>
      </c>
      <c r="N15" s="23">
        <v>3397</v>
      </c>
      <c r="O15" s="23">
        <v>7059</v>
      </c>
      <c r="P15" s="23">
        <v>0</v>
      </c>
      <c r="Q15" s="23">
        <v>0</v>
      </c>
    </row>
    <row r="16" spans="1:17" ht="93" x14ac:dyDescent="0.25">
      <c r="A16" s="16">
        <v>11</v>
      </c>
      <c r="B16" s="22">
        <v>250598</v>
      </c>
      <c r="C16" s="24" t="s">
        <v>133</v>
      </c>
      <c r="D16" s="24" t="s">
        <v>157</v>
      </c>
      <c r="E16" s="24" t="s">
        <v>158</v>
      </c>
      <c r="F16" s="24" t="s">
        <v>159</v>
      </c>
      <c r="G16" s="21">
        <v>36.200000000000003</v>
      </c>
      <c r="H16" s="17">
        <f t="shared" si="1"/>
        <v>33.659999999999997</v>
      </c>
      <c r="I16" s="17">
        <f t="shared" si="0"/>
        <v>32.58</v>
      </c>
      <c r="J16" s="17">
        <f t="shared" si="2"/>
        <v>527168614.49999994</v>
      </c>
      <c r="K16" s="17">
        <f t="shared" si="3"/>
        <v>510254113.5</v>
      </c>
      <c r="L16" s="23">
        <v>15661575</v>
      </c>
      <c r="M16" s="23">
        <v>12342925</v>
      </c>
      <c r="N16" s="23">
        <v>2401700</v>
      </c>
      <c r="O16" s="23">
        <v>916950</v>
      </c>
      <c r="P16" s="23">
        <v>0</v>
      </c>
      <c r="Q16" s="23">
        <v>0</v>
      </c>
    </row>
    <row r="17" spans="1:17" ht="46.5" x14ac:dyDescent="0.25">
      <c r="A17" s="16">
        <v>12</v>
      </c>
      <c r="B17" s="22">
        <v>250797</v>
      </c>
      <c r="C17" s="24" t="s">
        <v>134</v>
      </c>
      <c r="D17" s="24" t="s">
        <v>160</v>
      </c>
      <c r="E17" s="24" t="s">
        <v>161</v>
      </c>
      <c r="F17" s="24" t="s">
        <v>139</v>
      </c>
      <c r="G17" s="21">
        <v>84.19</v>
      </c>
      <c r="H17" s="17">
        <f t="shared" si="1"/>
        <v>78.290000000000006</v>
      </c>
      <c r="I17" s="17">
        <f t="shared" si="0"/>
        <v>75.77</v>
      </c>
      <c r="J17" s="17">
        <f t="shared" si="2"/>
        <v>1504890.3800000001</v>
      </c>
      <c r="K17" s="17">
        <f t="shared" si="3"/>
        <v>1456450.94</v>
      </c>
      <c r="L17" s="23">
        <v>19222</v>
      </c>
      <c r="M17" s="23">
        <v>8722</v>
      </c>
      <c r="N17" s="23">
        <v>3394</v>
      </c>
      <c r="O17" s="23">
        <v>2878</v>
      </c>
      <c r="P17" s="23">
        <v>2770</v>
      </c>
      <c r="Q17" s="23">
        <v>1458</v>
      </c>
    </row>
    <row r="18" spans="1:17" ht="46.5" x14ac:dyDescent="0.25">
      <c r="A18" s="16">
        <v>13</v>
      </c>
      <c r="B18" s="22">
        <v>250808</v>
      </c>
      <c r="C18" s="24" t="s">
        <v>134</v>
      </c>
      <c r="D18" s="24" t="s">
        <v>162</v>
      </c>
      <c r="E18" s="24" t="s">
        <v>163</v>
      </c>
      <c r="F18" s="24" t="s">
        <v>164</v>
      </c>
      <c r="G18" s="21">
        <v>15.07</v>
      </c>
      <c r="H18" s="17">
        <f t="shared" si="1"/>
        <v>14.01</v>
      </c>
      <c r="I18" s="17">
        <f t="shared" si="0"/>
        <v>13.56</v>
      </c>
      <c r="J18" s="17">
        <f t="shared" si="2"/>
        <v>79425351.900000006</v>
      </c>
      <c r="K18" s="17">
        <f t="shared" si="3"/>
        <v>76874216.400000006</v>
      </c>
      <c r="L18" s="23">
        <v>5669190</v>
      </c>
      <c r="M18" s="23">
        <v>2015122</v>
      </c>
      <c r="N18" s="23">
        <v>991953</v>
      </c>
      <c r="O18" s="23">
        <v>1069603</v>
      </c>
      <c r="P18" s="23">
        <v>963638</v>
      </c>
      <c r="Q18" s="23">
        <v>628874</v>
      </c>
    </row>
    <row r="19" spans="1:17" ht="46.5" x14ac:dyDescent="0.25">
      <c r="A19" s="16">
        <v>14</v>
      </c>
      <c r="B19" s="22">
        <v>250809</v>
      </c>
      <c r="C19" s="24" t="s">
        <v>134</v>
      </c>
      <c r="D19" s="24" t="s">
        <v>165</v>
      </c>
      <c r="E19" s="24" t="s">
        <v>169</v>
      </c>
      <c r="F19" s="24" t="s">
        <v>166</v>
      </c>
      <c r="G19" s="21">
        <v>58.44</v>
      </c>
      <c r="H19" s="17">
        <f t="shared" si="1"/>
        <v>54.34</v>
      </c>
      <c r="I19" s="17">
        <f t="shared" si="0"/>
        <v>52.59</v>
      </c>
      <c r="J19" s="17">
        <f t="shared" si="2"/>
        <v>330387.20000000001</v>
      </c>
      <c r="K19" s="17">
        <f t="shared" si="3"/>
        <v>319747.20000000001</v>
      </c>
      <c r="L19" s="23">
        <v>6080</v>
      </c>
      <c r="M19" s="23">
        <v>3486</v>
      </c>
      <c r="N19" s="23">
        <v>798</v>
      </c>
      <c r="O19" s="23">
        <v>794</v>
      </c>
      <c r="P19" s="23">
        <v>636</v>
      </c>
      <c r="Q19" s="23">
        <v>366</v>
      </c>
    </row>
    <row r="20" spans="1:17" ht="69.75" x14ac:dyDescent="0.25">
      <c r="A20" s="16">
        <v>15</v>
      </c>
      <c r="B20" s="22">
        <v>250942</v>
      </c>
      <c r="C20" s="24" t="s">
        <v>133</v>
      </c>
      <c r="D20" s="24" t="s">
        <v>167</v>
      </c>
      <c r="E20" s="24" t="s">
        <v>168</v>
      </c>
      <c r="F20" s="24" t="s">
        <v>139</v>
      </c>
      <c r="G20" s="21">
        <v>6.65</v>
      </c>
      <c r="H20" s="17">
        <f t="shared" si="1"/>
        <v>6.18</v>
      </c>
      <c r="I20" s="17">
        <f t="shared" si="0"/>
        <v>5.98</v>
      </c>
      <c r="J20" s="17">
        <f t="shared" si="2"/>
        <v>2753400.1199999996</v>
      </c>
      <c r="K20" s="17">
        <f t="shared" si="3"/>
        <v>2664293.3200000003</v>
      </c>
      <c r="L20" s="23">
        <v>445534</v>
      </c>
      <c r="M20" s="23">
        <v>280659</v>
      </c>
      <c r="N20" s="23">
        <v>58447</v>
      </c>
      <c r="O20" s="23">
        <v>64011</v>
      </c>
      <c r="P20" s="23">
        <v>42417</v>
      </c>
      <c r="Q20" s="23">
        <v>0</v>
      </c>
    </row>
    <row r="21" spans="1:17" ht="46.5" x14ac:dyDescent="0.25">
      <c r="A21" s="16">
        <v>16</v>
      </c>
      <c r="B21" s="22">
        <v>251023</v>
      </c>
      <c r="C21" s="24" t="s">
        <v>134</v>
      </c>
      <c r="D21" s="24" t="s">
        <v>170</v>
      </c>
      <c r="E21" s="24" t="s">
        <v>171</v>
      </c>
      <c r="F21" s="24" t="s">
        <v>164</v>
      </c>
      <c r="G21" s="21">
        <v>14.69</v>
      </c>
      <c r="H21" s="17">
        <f t="shared" si="1"/>
        <v>13.66</v>
      </c>
      <c r="I21" s="17">
        <f t="shared" si="0"/>
        <v>13.22</v>
      </c>
      <c r="J21" s="17">
        <f t="shared" si="2"/>
        <v>63291205.840000004</v>
      </c>
      <c r="K21" s="17">
        <f t="shared" si="3"/>
        <v>61252543.280000001</v>
      </c>
      <c r="L21" s="23">
        <v>4633324</v>
      </c>
      <c r="M21" s="23">
        <v>1811142</v>
      </c>
      <c r="N21" s="23">
        <v>828290</v>
      </c>
      <c r="O21" s="23">
        <v>858847</v>
      </c>
      <c r="P21" s="23">
        <v>762980</v>
      </c>
      <c r="Q21" s="23">
        <v>372065</v>
      </c>
    </row>
    <row r="22" spans="1:17" ht="46.5" x14ac:dyDescent="0.25">
      <c r="A22" s="16">
        <v>17</v>
      </c>
      <c r="B22" s="22">
        <v>251083</v>
      </c>
      <c r="C22" s="24" t="s">
        <v>134</v>
      </c>
      <c r="D22" s="24" t="s">
        <v>172</v>
      </c>
      <c r="E22" s="24" t="s">
        <v>173</v>
      </c>
      <c r="F22" s="24" t="s">
        <v>179</v>
      </c>
      <c r="G22" s="21">
        <v>678.29</v>
      </c>
      <c r="H22" s="17">
        <f t="shared" si="1"/>
        <v>630.79999999999995</v>
      </c>
      <c r="I22" s="17">
        <f t="shared" si="0"/>
        <v>610.46</v>
      </c>
      <c r="J22" s="17">
        <f t="shared" si="2"/>
        <v>108084425.99999999</v>
      </c>
      <c r="K22" s="17">
        <f t="shared" si="3"/>
        <v>104599268.7</v>
      </c>
      <c r="L22" s="23">
        <v>171345</v>
      </c>
      <c r="M22" s="23">
        <v>71488</v>
      </c>
      <c r="N22" s="23">
        <v>29222</v>
      </c>
      <c r="O22" s="23">
        <v>28327</v>
      </c>
      <c r="P22" s="23">
        <v>25127</v>
      </c>
      <c r="Q22" s="23">
        <v>17181</v>
      </c>
    </row>
    <row r="23" spans="1:17" ht="69.75" x14ac:dyDescent="0.25">
      <c r="A23" s="16">
        <v>18</v>
      </c>
      <c r="B23" s="22">
        <v>251181</v>
      </c>
      <c r="C23" s="24" t="s">
        <v>134</v>
      </c>
      <c r="D23" s="24" t="s">
        <v>174</v>
      </c>
      <c r="E23" s="24" t="s">
        <v>175</v>
      </c>
      <c r="F23" s="24" t="s">
        <v>178</v>
      </c>
      <c r="G23" s="21">
        <v>14727.9</v>
      </c>
      <c r="H23" s="17">
        <f t="shared" si="1"/>
        <v>13696.94</v>
      </c>
      <c r="I23" s="17">
        <f t="shared" si="0"/>
        <v>13255.11</v>
      </c>
      <c r="J23" s="17">
        <f t="shared" si="2"/>
        <v>11724580.640000001</v>
      </c>
      <c r="K23" s="17">
        <f t="shared" si="3"/>
        <v>11346374.16</v>
      </c>
      <c r="L23" s="23">
        <v>856</v>
      </c>
      <c r="M23" s="23">
        <v>591</v>
      </c>
      <c r="N23" s="23">
        <v>265</v>
      </c>
      <c r="O23" s="23">
        <v>0</v>
      </c>
      <c r="P23" s="23">
        <v>0</v>
      </c>
      <c r="Q23" s="23">
        <v>0</v>
      </c>
    </row>
    <row r="24" spans="1:17" ht="46.5" x14ac:dyDescent="0.25">
      <c r="A24" s="16">
        <v>19</v>
      </c>
      <c r="B24" s="22">
        <v>251303</v>
      </c>
      <c r="C24" s="24" t="s">
        <v>134</v>
      </c>
      <c r="D24" s="24" t="s">
        <v>176</v>
      </c>
      <c r="E24" s="24" t="s">
        <v>177</v>
      </c>
      <c r="F24" s="24" t="s">
        <v>164</v>
      </c>
      <c r="G24" s="21">
        <v>13.7</v>
      </c>
      <c r="H24" s="17">
        <f t="shared" si="1"/>
        <v>12.74</v>
      </c>
      <c r="I24" s="17">
        <f t="shared" si="0"/>
        <v>12.33</v>
      </c>
      <c r="J24" s="17">
        <f t="shared" si="2"/>
        <v>90427500.799999997</v>
      </c>
      <c r="K24" s="17">
        <f t="shared" si="3"/>
        <v>87517353.599999994</v>
      </c>
      <c r="L24" s="23">
        <v>7097920</v>
      </c>
      <c r="M24" s="23">
        <v>2715560</v>
      </c>
      <c r="N24" s="23">
        <v>1245945</v>
      </c>
      <c r="O24" s="23">
        <v>1285225</v>
      </c>
      <c r="P24" s="23">
        <v>1127715</v>
      </c>
      <c r="Q24" s="23">
        <v>723475</v>
      </c>
    </row>
    <row r="25" spans="1:17" ht="69.75" x14ac:dyDescent="0.25">
      <c r="A25" s="16">
        <v>20</v>
      </c>
      <c r="B25" s="22">
        <v>251487</v>
      </c>
      <c r="C25" s="24" t="s">
        <v>133</v>
      </c>
      <c r="D25" s="24" t="s">
        <v>180</v>
      </c>
      <c r="E25" s="24" t="s">
        <v>181</v>
      </c>
      <c r="F25" s="24" t="s">
        <v>182</v>
      </c>
      <c r="G25" s="21">
        <v>23.77</v>
      </c>
      <c r="H25" s="17">
        <f t="shared" si="1"/>
        <v>22.1</v>
      </c>
      <c r="I25" s="17">
        <f t="shared" si="0"/>
        <v>21.39</v>
      </c>
      <c r="J25" s="17">
        <f t="shared" si="2"/>
        <v>7237529</v>
      </c>
      <c r="K25" s="17">
        <f t="shared" si="3"/>
        <v>7005011.1000000006</v>
      </c>
      <c r="L25" s="23">
        <v>327490</v>
      </c>
      <c r="M25" s="23">
        <v>166280</v>
      </c>
      <c r="N25" s="23">
        <v>34530</v>
      </c>
      <c r="O25" s="23">
        <v>65160</v>
      </c>
      <c r="P25" s="23">
        <v>53460</v>
      </c>
      <c r="Q25" s="23">
        <v>8060</v>
      </c>
    </row>
    <row r="26" spans="1:17" ht="46.5" customHeight="1" x14ac:dyDescent="0.25">
      <c r="A26" s="16">
        <v>21</v>
      </c>
      <c r="B26" s="22">
        <v>251540</v>
      </c>
      <c r="C26" s="24" t="s">
        <v>134</v>
      </c>
      <c r="D26" s="24" t="s">
        <v>183</v>
      </c>
      <c r="E26" s="24" t="s">
        <v>184</v>
      </c>
      <c r="F26" s="24" t="s">
        <v>139</v>
      </c>
      <c r="G26" s="21">
        <v>55.88</v>
      </c>
      <c r="H26" s="17">
        <f t="shared" si="1"/>
        <v>51.96</v>
      </c>
      <c r="I26" s="17">
        <f t="shared" si="0"/>
        <v>50.29</v>
      </c>
      <c r="J26" s="17">
        <f t="shared" si="2"/>
        <v>2800903.8</v>
      </c>
      <c r="K26" s="17">
        <f t="shared" si="3"/>
        <v>2710882.45</v>
      </c>
      <c r="L26" s="23">
        <v>53905</v>
      </c>
      <c r="M26" s="23">
        <v>19345</v>
      </c>
      <c r="N26" s="23">
        <v>8200</v>
      </c>
      <c r="O26" s="23">
        <v>10440</v>
      </c>
      <c r="P26" s="23">
        <v>9120</v>
      </c>
      <c r="Q26" s="23">
        <v>6800</v>
      </c>
    </row>
    <row r="27" spans="1:17" ht="69.75" x14ac:dyDescent="0.25">
      <c r="A27" s="16">
        <v>22</v>
      </c>
      <c r="B27" s="22">
        <v>251547</v>
      </c>
      <c r="C27" s="24" t="s">
        <v>133</v>
      </c>
      <c r="D27" s="24" t="s">
        <v>185</v>
      </c>
      <c r="E27" s="24" t="s">
        <v>186</v>
      </c>
      <c r="F27" s="24" t="s">
        <v>139</v>
      </c>
      <c r="G27" s="21">
        <v>40.82</v>
      </c>
      <c r="H27" s="17">
        <f t="shared" si="1"/>
        <v>37.96</v>
      </c>
      <c r="I27" s="17">
        <f t="shared" si="0"/>
        <v>36.729999999999997</v>
      </c>
      <c r="J27" s="17">
        <f t="shared" si="2"/>
        <v>41922568.480000004</v>
      </c>
      <c r="K27" s="17">
        <f t="shared" si="3"/>
        <v>40564171.239999995</v>
      </c>
      <c r="L27" s="23">
        <v>1104388</v>
      </c>
      <c r="M27" s="23">
        <v>614229</v>
      </c>
      <c r="N27" s="23">
        <v>141665</v>
      </c>
      <c r="O27" s="23">
        <v>213603</v>
      </c>
      <c r="P27" s="23">
        <v>134891</v>
      </c>
      <c r="Q27" s="23">
        <v>0</v>
      </c>
    </row>
    <row r="28" spans="1:17" ht="69.75" x14ac:dyDescent="0.25">
      <c r="A28" s="16">
        <v>23</v>
      </c>
      <c r="B28" s="22">
        <v>251562</v>
      </c>
      <c r="C28" s="24" t="s">
        <v>133</v>
      </c>
      <c r="D28" s="24" t="s">
        <v>187</v>
      </c>
      <c r="E28" s="24" t="s">
        <v>188</v>
      </c>
      <c r="F28" s="24" t="s">
        <v>139</v>
      </c>
      <c r="G28" s="21">
        <v>28.85</v>
      </c>
      <c r="H28" s="17">
        <f t="shared" si="1"/>
        <v>26.83</v>
      </c>
      <c r="I28" s="17">
        <f t="shared" si="0"/>
        <v>25.96</v>
      </c>
      <c r="J28" s="17">
        <f t="shared" si="2"/>
        <v>12413704.399999999</v>
      </c>
      <c r="K28" s="17">
        <f t="shared" si="3"/>
        <v>12011172.800000001</v>
      </c>
      <c r="L28" s="23">
        <v>462680</v>
      </c>
      <c r="M28" s="23">
        <v>226690</v>
      </c>
      <c r="N28" s="23">
        <v>78000</v>
      </c>
      <c r="O28" s="23">
        <v>84760</v>
      </c>
      <c r="P28" s="23">
        <v>65670</v>
      </c>
      <c r="Q28" s="23">
        <v>7560</v>
      </c>
    </row>
    <row r="29" spans="1:17" ht="69.75" x14ac:dyDescent="0.25">
      <c r="A29" s="16">
        <v>24</v>
      </c>
      <c r="B29" s="22">
        <v>251717</v>
      </c>
      <c r="C29" s="24" t="s">
        <v>133</v>
      </c>
      <c r="D29" s="24" t="s">
        <v>189</v>
      </c>
      <c r="E29" s="24" t="s">
        <v>190</v>
      </c>
      <c r="F29" s="24" t="s">
        <v>139</v>
      </c>
      <c r="G29" s="21">
        <v>460.51</v>
      </c>
      <c r="H29" s="17">
        <f t="shared" si="1"/>
        <v>428.27</v>
      </c>
      <c r="I29" s="17">
        <f t="shared" si="0"/>
        <v>414.45</v>
      </c>
      <c r="J29" s="17">
        <f t="shared" si="2"/>
        <v>674525.25</v>
      </c>
      <c r="K29" s="17">
        <f t="shared" si="3"/>
        <v>652758.75</v>
      </c>
      <c r="L29" s="23">
        <v>1575</v>
      </c>
      <c r="M29" s="23">
        <v>1575</v>
      </c>
      <c r="N29" s="23">
        <v>0</v>
      </c>
      <c r="O29" s="23">
        <v>0</v>
      </c>
      <c r="P29" s="23">
        <v>0</v>
      </c>
      <c r="Q29" s="23">
        <v>0</v>
      </c>
    </row>
    <row r="30" spans="1:17" ht="69.75" x14ac:dyDescent="0.25">
      <c r="A30" s="16">
        <v>25</v>
      </c>
      <c r="B30" s="22">
        <v>251735</v>
      </c>
      <c r="C30" s="24" t="s">
        <v>133</v>
      </c>
      <c r="D30" s="24" t="s">
        <v>191</v>
      </c>
      <c r="E30" s="24" t="s">
        <v>192</v>
      </c>
      <c r="F30" s="24" t="s">
        <v>142</v>
      </c>
      <c r="G30" s="21">
        <v>34828.14</v>
      </c>
      <c r="H30" s="17">
        <f t="shared" si="1"/>
        <v>32390.17</v>
      </c>
      <c r="I30" s="17">
        <f t="shared" si="0"/>
        <v>31345.32</v>
      </c>
      <c r="J30" s="17">
        <f t="shared" si="2"/>
        <v>2170141.3899999997</v>
      </c>
      <c r="K30" s="17">
        <f t="shared" si="3"/>
        <v>2100136.44</v>
      </c>
      <c r="L30" s="23">
        <v>67</v>
      </c>
      <c r="M30" s="23">
        <v>67</v>
      </c>
      <c r="N30" s="23">
        <v>0</v>
      </c>
      <c r="O30" s="23">
        <v>0</v>
      </c>
      <c r="P30" s="23">
        <v>0</v>
      </c>
      <c r="Q30" s="23">
        <v>0</v>
      </c>
    </row>
    <row r="31" spans="1:17" ht="69.75" x14ac:dyDescent="0.25">
      <c r="A31" s="16">
        <v>26</v>
      </c>
      <c r="B31" s="22">
        <v>251866</v>
      </c>
      <c r="C31" s="24" t="s">
        <v>133</v>
      </c>
      <c r="D31" s="24" t="s">
        <v>193</v>
      </c>
      <c r="E31" s="24" t="s">
        <v>194</v>
      </c>
      <c r="F31" s="24" t="s">
        <v>142</v>
      </c>
      <c r="G31" s="21">
        <v>415.34</v>
      </c>
      <c r="H31" s="17">
        <f t="shared" si="1"/>
        <v>386.26</v>
      </c>
      <c r="I31" s="17">
        <f t="shared" si="0"/>
        <v>373.8</v>
      </c>
      <c r="J31" s="17">
        <f t="shared" si="2"/>
        <v>753979.52</v>
      </c>
      <c r="K31" s="17">
        <f t="shared" si="3"/>
        <v>729657.6</v>
      </c>
      <c r="L31" s="23">
        <v>1952</v>
      </c>
      <c r="M31" s="23">
        <v>1952</v>
      </c>
      <c r="N31" s="23">
        <v>0</v>
      </c>
      <c r="O31" s="23">
        <v>0</v>
      </c>
      <c r="P31" s="23">
        <v>0</v>
      </c>
      <c r="Q31" s="23">
        <v>0</v>
      </c>
    </row>
    <row r="32" spans="1:17" ht="69.75" x14ac:dyDescent="0.25">
      <c r="A32" s="16">
        <v>27</v>
      </c>
      <c r="B32" s="22">
        <v>251879</v>
      </c>
      <c r="C32" s="24" t="s">
        <v>133</v>
      </c>
      <c r="D32" s="24" t="s">
        <v>195</v>
      </c>
      <c r="E32" s="24" t="s">
        <v>196</v>
      </c>
      <c r="F32" s="24" t="s">
        <v>182</v>
      </c>
      <c r="G32" s="21">
        <v>116.61</v>
      </c>
      <c r="H32" s="17">
        <f t="shared" si="1"/>
        <v>108.44</v>
      </c>
      <c r="I32" s="17">
        <f t="shared" si="0"/>
        <v>104.94</v>
      </c>
      <c r="J32" s="17">
        <f t="shared" si="2"/>
        <v>5247086.28</v>
      </c>
      <c r="K32" s="17">
        <f t="shared" si="3"/>
        <v>5077731.78</v>
      </c>
      <c r="L32" s="23">
        <v>48387</v>
      </c>
      <c r="M32" s="23">
        <v>32617</v>
      </c>
      <c r="N32" s="23">
        <v>1830</v>
      </c>
      <c r="O32" s="23">
        <v>9990</v>
      </c>
      <c r="P32" s="23">
        <v>3950</v>
      </c>
      <c r="Q32" s="23">
        <v>0</v>
      </c>
    </row>
  </sheetData>
  <autoFilter ref="A5:Q5"/>
  <mergeCells count="15">
    <mergeCell ref="A2:D2"/>
    <mergeCell ref="N2:Q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Q4"/>
  </mergeCells>
  <printOptions horizontalCentered="1"/>
  <pageMargins left="0.25" right="0.25" top="0.75" bottom="0.75" header="0.3" footer="0.3"/>
  <pageSetup paperSize="9" scale="36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Қосымша</vt:lpstr>
      <vt:lpstr>Приложение</vt:lpstr>
      <vt:lpstr>Appendix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2025-03-12T13:59:10Z</dcterms:modified>
</cp:coreProperties>
</file>